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U_THAO\TAI LIEU QUAN TRONG\Điểm rèn luyện\Diem ren luyen\2022-2023\kỳ 1\K19\DỰ KIẾN\"/>
    </mc:Choice>
  </mc:AlternateContent>
  <bookViews>
    <workbookView xWindow="0" yWindow="0" windowWidth="20400" windowHeight="7050" activeTab="5"/>
  </bookViews>
  <sheets>
    <sheet name="KẾ TOÁN" sheetId="1" r:id="rId1"/>
    <sheet name="KINH TẾ" sheetId="3" r:id="rId2"/>
    <sheet name="MKT, TM&amp;DL" sheetId="4" r:id="rId3"/>
    <sheet name="NH-TC" sheetId="5" r:id="rId4"/>
    <sheet name="QL LUẬT- KT" sheetId="6" r:id="rId5"/>
    <sheet name="QTKD" sheetId="7" r:id="rId6"/>
    <sheet name="VIỆN ĐTQT" sheetId="8" r:id="rId7"/>
  </sheets>
  <definedNames>
    <definedName name="_xlnm._FilterDatabase" localSheetId="0" hidden="1">'KẾ TOÁN'!#REF!</definedName>
  </definedNames>
  <calcPr calcId="162913"/>
</workbook>
</file>

<file path=xl/calcChain.xml><?xml version="1.0" encoding="utf-8"?>
<calcChain xmlns="http://schemas.openxmlformats.org/spreadsheetml/2006/main">
  <c r="E352" i="7" l="1"/>
  <c r="E351" i="7"/>
  <c r="G342" i="7"/>
  <c r="G341" i="7"/>
  <c r="G340" i="7"/>
  <c r="G339" i="7"/>
  <c r="G338" i="7"/>
  <c r="G337" i="7"/>
  <c r="G336" i="7"/>
  <c r="G335" i="7"/>
  <c r="G334" i="7"/>
  <c r="G333" i="7"/>
  <c r="G332" i="7"/>
  <c r="G331" i="7"/>
  <c r="G330" i="7"/>
  <c r="G329" i="7"/>
  <c r="G328" i="7"/>
  <c r="G327" i="7"/>
  <c r="G326" i="7"/>
  <c r="G325" i="7"/>
  <c r="G324" i="7"/>
  <c r="G323" i="7"/>
  <c r="G322" i="7"/>
  <c r="G321" i="7"/>
  <c r="G320" i="7"/>
  <c r="G319" i="7"/>
  <c r="G318" i="7"/>
  <c r="G317" i="7"/>
  <c r="G316" i="7"/>
  <c r="G315" i="7"/>
  <c r="G314" i="7"/>
  <c r="G313" i="7"/>
  <c r="G312" i="7"/>
  <c r="G311" i="7"/>
  <c r="G310" i="7"/>
  <c r="G309" i="7"/>
  <c r="G308" i="7"/>
  <c r="G307" i="7"/>
  <c r="G306" i="7"/>
  <c r="G305" i="7"/>
  <c r="G304" i="7"/>
  <c r="G303" i="7"/>
  <c r="G302" i="7"/>
  <c r="G301" i="7"/>
  <c r="G300" i="7"/>
  <c r="G299" i="7"/>
  <c r="G298" i="7"/>
  <c r="G297" i="7"/>
  <c r="G296" i="7"/>
  <c r="G295" i="7"/>
  <c r="G294" i="7"/>
  <c r="G293" i="7"/>
  <c r="G292" i="7"/>
  <c r="G291" i="7"/>
  <c r="G290" i="7"/>
  <c r="G289" i="7"/>
  <c r="G288" i="7"/>
  <c r="G287" i="7"/>
  <c r="G286" i="7"/>
  <c r="G285" i="7"/>
  <c r="G284" i="7"/>
  <c r="G283" i="7"/>
  <c r="G282" i="7"/>
  <c r="G281" i="7"/>
  <c r="G280" i="7"/>
  <c r="G279" i="7"/>
  <c r="G278" i="7"/>
  <c r="G277" i="7"/>
  <c r="G276" i="7"/>
  <c r="G275" i="7"/>
  <c r="G274" i="7"/>
  <c r="G273" i="7"/>
  <c r="G272" i="7"/>
  <c r="G271" i="7"/>
  <c r="G270" i="7"/>
  <c r="G269" i="7"/>
  <c r="G268" i="7"/>
  <c r="G267" i="7"/>
  <c r="G266" i="7"/>
  <c r="G265" i="7"/>
  <c r="G264" i="7"/>
  <c r="G263" i="7"/>
  <c r="G262" i="7"/>
  <c r="G261" i="7"/>
  <c r="G260" i="7"/>
  <c r="G259" i="7"/>
  <c r="G258" i="7"/>
  <c r="G256" i="7"/>
  <c r="G255" i="7"/>
  <c r="G254" i="7"/>
  <c r="G253" i="7"/>
  <c r="G252" i="7"/>
  <c r="G251" i="7"/>
  <c r="G250" i="7"/>
  <c r="G249" i="7"/>
  <c r="G248" i="7"/>
  <c r="G247" i="7"/>
  <c r="G246" i="7"/>
  <c r="G245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12" i="7"/>
  <c r="G211" i="7"/>
  <c r="G210" i="7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D350" i="7" l="1"/>
  <c r="E350" i="7" s="1"/>
  <c r="D345" i="7"/>
  <c r="D346" i="7"/>
  <c r="E346" i="7" s="1"/>
  <c r="D347" i="7"/>
  <c r="E347" i="7" s="1"/>
  <c r="D348" i="7"/>
  <c r="E348" i="7" s="1"/>
  <c r="D349" i="7"/>
  <c r="E349" i="7" s="1"/>
  <c r="D353" i="7" l="1"/>
  <c r="E345" i="7"/>
  <c r="D129" i="8" l="1"/>
  <c r="E152" i="6" l="1"/>
  <c r="E151" i="6"/>
  <c r="E150" i="6"/>
  <c r="E149" i="6"/>
  <c r="E148" i="6"/>
  <c r="E147" i="6"/>
  <c r="G146" i="5" l="1"/>
  <c r="G145" i="5"/>
  <c r="G144" i="5"/>
  <c r="G143" i="5"/>
  <c r="G142" i="5"/>
  <c r="G141" i="5"/>
  <c r="G140" i="5"/>
  <c r="G138" i="5"/>
  <c r="G137" i="5"/>
  <c r="G135" i="5"/>
  <c r="G134" i="5"/>
  <c r="G131" i="5"/>
  <c r="G130" i="5"/>
  <c r="G129" i="5"/>
  <c r="G128" i="5"/>
  <c r="G126" i="5"/>
  <c r="G125" i="5"/>
  <c r="G123" i="5"/>
  <c r="G122" i="5"/>
  <c r="G117" i="5"/>
  <c r="G116" i="5"/>
  <c r="G115" i="5"/>
  <c r="G113" i="5"/>
  <c r="G112" i="5"/>
  <c r="G110" i="5"/>
  <c r="G109" i="5"/>
  <c r="G108" i="5"/>
  <c r="G106" i="5"/>
  <c r="G104" i="5"/>
  <c r="G102" i="5"/>
  <c r="G101" i="5"/>
  <c r="G100" i="5"/>
  <c r="G98" i="5"/>
  <c r="G97" i="5"/>
  <c r="G96" i="5"/>
  <c r="G95" i="5"/>
  <c r="G93" i="5"/>
  <c r="G91" i="5"/>
  <c r="G90" i="5"/>
  <c r="G89" i="5"/>
  <c r="G88" i="5"/>
  <c r="G87" i="5"/>
  <c r="G85" i="5"/>
  <c r="G83" i="5"/>
  <c r="G82" i="5"/>
  <c r="D154" i="5" s="1"/>
  <c r="D151" i="5" l="1"/>
  <c r="D153" i="5"/>
  <c r="D155" i="5"/>
  <c r="D150" i="5"/>
  <c r="D158" i="5" s="1"/>
  <c r="D152" i="5"/>
  <c r="H285" i="4" l="1"/>
  <c r="H284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D288" i="4" s="1"/>
  <c r="G14" i="4"/>
  <c r="D287" i="4" s="1"/>
  <c r="G13" i="4"/>
  <c r="D285" i="4" l="1"/>
  <c r="D286" i="4"/>
  <c r="D292" i="4" l="1"/>
  <c r="G151" i="3" l="1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414" i="1" l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D422" i="1" l="1"/>
  <c r="D423" i="1"/>
  <c r="D417" i="1"/>
  <c r="D419" i="1"/>
  <c r="D421" i="1"/>
  <c r="D418" i="1"/>
  <c r="D420" i="1"/>
  <c r="D424" i="1" l="1"/>
</calcChain>
</file>

<file path=xl/sharedStrings.xml><?xml version="1.0" encoding="utf-8"?>
<sst xmlns="http://schemas.openxmlformats.org/spreadsheetml/2006/main" count="5548" uniqueCount="2876">
  <si>
    <t>Ghi chú</t>
  </si>
  <si>
    <t>ĐẠI HỌC THÁI NGUYÊN</t>
  </si>
  <si>
    <t>CỘNG HÒA XÃ HỘI CHỦ NGHĨA VIỆT NAM</t>
  </si>
  <si>
    <t>TRƯỜNG ĐH KINH TẾ &amp; QTKD</t>
  </si>
  <si>
    <t>Xếp loại</t>
  </si>
  <si>
    <t>Thủy</t>
  </si>
  <si>
    <t>Chi</t>
  </si>
  <si>
    <t>Giang</t>
  </si>
  <si>
    <t>Linh</t>
  </si>
  <si>
    <t>Nhung</t>
  </si>
  <si>
    <t>Oanh</t>
  </si>
  <si>
    <t>Phương</t>
  </si>
  <si>
    <t>Trang</t>
  </si>
  <si>
    <t xml:space="preserve">Nguyễn Thị </t>
  </si>
  <si>
    <t>Hà</t>
  </si>
  <si>
    <t>Hoa</t>
  </si>
  <si>
    <t>Hường</t>
  </si>
  <si>
    <t>Thanh</t>
  </si>
  <si>
    <t>Nguyễn Thị</t>
  </si>
  <si>
    <t>Nguyễn Thị Thanh</t>
  </si>
  <si>
    <t>Hồng</t>
  </si>
  <si>
    <t>Huyền</t>
  </si>
  <si>
    <t>My</t>
  </si>
  <si>
    <t>Thúy</t>
  </si>
  <si>
    <t>Vân</t>
  </si>
  <si>
    <t>Ly</t>
  </si>
  <si>
    <t>Ngọc</t>
  </si>
  <si>
    <t>Duyên</t>
  </si>
  <si>
    <t>Tuyết</t>
  </si>
  <si>
    <t>Hòa</t>
  </si>
  <si>
    <t>Vi</t>
  </si>
  <si>
    <t>Tốt</t>
  </si>
  <si>
    <t>Mã sinh viên</t>
  </si>
  <si>
    <t>Họ đệm</t>
  </si>
  <si>
    <t>Anh</t>
  </si>
  <si>
    <t>Nguyễn Thị Quỳnh</t>
  </si>
  <si>
    <t>Nguyễn Ngọc</t>
  </si>
  <si>
    <t>Bích</t>
  </si>
  <si>
    <t>Dung</t>
  </si>
  <si>
    <t>Dương</t>
  </si>
  <si>
    <t>Hạnh</t>
  </si>
  <si>
    <t>Hằng</t>
  </si>
  <si>
    <t>Nguyễn Hải</t>
  </si>
  <si>
    <t>Hậu</t>
  </si>
  <si>
    <t>Dương Thị</t>
  </si>
  <si>
    <t>Hiền</t>
  </si>
  <si>
    <t>Nguyễn Thị Thu</t>
  </si>
  <si>
    <t>Hoài</t>
  </si>
  <si>
    <t>Nguyễn Thu</t>
  </si>
  <si>
    <t>Trần Thị Thanh</t>
  </si>
  <si>
    <t>Huệ</t>
  </si>
  <si>
    <t>Dương Thị Thanh</t>
  </si>
  <si>
    <t>Hương</t>
  </si>
  <si>
    <t>Lâm</t>
  </si>
  <si>
    <t>Nguyễn Thùy</t>
  </si>
  <si>
    <t>Hoàng Thị</t>
  </si>
  <si>
    <t>Nguyễn Thị Hà</t>
  </si>
  <si>
    <t>Quỳnh</t>
  </si>
  <si>
    <t>Tâm</t>
  </si>
  <si>
    <t>Thảo</t>
  </si>
  <si>
    <t>Lê Thị Thanh</t>
  </si>
  <si>
    <t>Thương</t>
  </si>
  <si>
    <t>Trà</t>
  </si>
  <si>
    <t>Trần Thị</t>
  </si>
  <si>
    <t>Đinh Thị</t>
  </si>
  <si>
    <t>Yến</t>
  </si>
  <si>
    <t>An</t>
  </si>
  <si>
    <t>Khá</t>
  </si>
  <si>
    <t>BHYT</t>
  </si>
  <si>
    <t>Đồng Thị</t>
  </si>
  <si>
    <t>Phạm Thị</t>
  </si>
  <si>
    <t>Xuất sắc</t>
  </si>
  <si>
    <t>Triệu Thị</t>
  </si>
  <si>
    <t>Tạ Thị</t>
  </si>
  <si>
    <t>Trần Thu</t>
  </si>
  <si>
    <t>Hoàng</t>
  </si>
  <si>
    <t>Nguyễn Minh</t>
  </si>
  <si>
    <t>Nguyễn Thị Ngọc</t>
  </si>
  <si>
    <t>Khánh</t>
  </si>
  <si>
    <t>Mai</t>
  </si>
  <si>
    <t>Lê Thị</t>
  </si>
  <si>
    <t>Phượng</t>
  </si>
  <si>
    <t>Vũ Thị</t>
  </si>
  <si>
    <t>Thái</t>
  </si>
  <si>
    <t>Thắm</t>
  </si>
  <si>
    <t>Nguyễn Thị Hồng</t>
  </si>
  <si>
    <t>Nguyễn Đức</t>
  </si>
  <si>
    <t>Tiến</t>
  </si>
  <si>
    <t>Nguyễn Khánh</t>
  </si>
  <si>
    <t>Nguyễn Thị Bích</t>
  </si>
  <si>
    <t>Yếu</t>
  </si>
  <si>
    <t>Hoàng Thị Hồng</t>
  </si>
  <si>
    <t>Nguyễn Hồng</t>
  </si>
  <si>
    <t>Hiếu</t>
  </si>
  <si>
    <t>Trung bình</t>
  </si>
  <si>
    <t>Nguyễn Thị Linh</t>
  </si>
  <si>
    <t>Lam</t>
  </si>
  <si>
    <t>Lương Thị</t>
  </si>
  <si>
    <t>Lan</t>
  </si>
  <si>
    <t>Loan</t>
  </si>
  <si>
    <t>Chu Thị</t>
  </si>
  <si>
    <t>Hà Thị</t>
  </si>
  <si>
    <t>Nguyễn Xuân</t>
  </si>
  <si>
    <t>Nguyễn Thị Hương</t>
  </si>
  <si>
    <t>STT</t>
  </si>
  <si>
    <t>Trịnh Thị</t>
  </si>
  <si>
    <t>Chuyên</t>
  </si>
  <si>
    <t>Nông Thị</t>
  </si>
  <si>
    <t>Nguyễn Thị Mai</t>
  </si>
  <si>
    <t>VPQC</t>
  </si>
  <si>
    <t>Huế</t>
  </si>
  <si>
    <t>Nguyễn Hoàng</t>
  </si>
  <si>
    <t>Nguyễn Thảo</t>
  </si>
  <si>
    <t>Phạm Thúy</t>
  </si>
  <si>
    <t>Minh</t>
  </si>
  <si>
    <t>Ma Thị</t>
  </si>
  <si>
    <t>Nguyễn Thị Kiều</t>
  </si>
  <si>
    <t>Quyên</t>
  </si>
  <si>
    <t>Thu</t>
  </si>
  <si>
    <t>Thư</t>
  </si>
  <si>
    <t>Đào Thị</t>
  </si>
  <si>
    <t>Trinh</t>
  </si>
  <si>
    <t>Tú</t>
  </si>
  <si>
    <t>Vũ</t>
  </si>
  <si>
    <t>Xuân</t>
  </si>
  <si>
    <t>Nguyễn Thị Kim</t>
  </si>
  <si>
    <t>Nguyễn Thị Phương</t>
  </si>
  <si>
    <t>Nguyễn Thị Vân</t>
  </si>
  <si>
    <t>Hoàng Ngọc</t>
  </si>
  <si>
    <t>Ánh</t>
  </si>
  <si>
    <t>Cúc</t>
  </si>
  <si>
    <t>Đạt</t>
  </si>
  <si>
    <t>Ngô Thị Thanh</t>
  </si>
  <si>
    <t>Hảo</t>
  </si>
  <si>
    <t>Dương Thanh</t>
  </si>
  <si>
    <t>Nguyễn Thị Hoài</t>
  </si>
  <si>
    <t>Lương</t>
  </si>
  <si>
    <t>Nguyễn Thị Huyền</t>
  </si>
  <si>
    <t>Nguyên</t>
  </si>
  <si>
    <t>Nguyễn Như</t>
  </si>
  <si>
    <t>Lê Thị Thu</t>
  </si>
  <si>
    <t>Tuấn</t>
  </si>
  <si>
    <t>Nguyễn Hữu</t>
  </si>
  <si>
    <t>Tuyến</t>
  </si>
  <si>
    <t>Tên</t>
  </si>
  <si>
    <t>Dịu</t>
  </si>
  <si>
    <t>Trương Thị</t>
  </si>
  <si>
    <t>Phạm Thị Thu</t>
  </si>
  <si>
    <t>Liễu</t>
  </si>
  <si>
    <t>Nguyễn Thị Thùy</t>
  </si>
  <si>
    <t>Nguyễn Thị Hải</t>
  </si>
  <si>
    <t>Nga</t>
  </si>
  <si>
    <t>Nguyệt</t>
  </si>
  <si>
    <t>Ngô Thị</t>
  </si>
  <si>
    <t>Trâm</t>
  </si>
  <si>
    <t>Nguyễn Thanh</t>
  </si>
  <si>
    <t>Tùng</t>
  </si>
  <si>
    <t>Trần Thị Ngọc</t>
  </si>
  <si>
    <t>Đức</t>
  </si>
  <si>
    <t>Phạm Thị Ngọc</t>
  </si>
  <si>
    <t>Huy</t>
  </si>
  <si>
    <t>Đặng Thị</t>
  </si>
  <si>
    <t>Ngân</t>
  </si>
  <si>
    <t>Nguyễn Phương</t>
  </si>
  <si>
    <t>Thùy</t>
  </si>
  <si>
    <t>Nguyễn Huyền</t>
  </si>
  <si>
    <t>Uyên</t>
  </si>
  <si>
    <t>Nguyễn Tuấn</t>
  </si>
  <si>
    <t>Nguyễn Văn</t>
  </si>
  <si>
    <t>Hưng</t>
  </si>
  <si>
    <t>Sinh</t>
  </si>
  <si>
    <t>Thơm</t>
  </si>
  <si>
    <t>Phạm Quỳnh</t>
  </si>
  <si>
    <t>Châm</t>
  </si>
  <si>
    <t>Ngô Thu</t>
  </si>
  <si>
    <t>Dương Thùy</t>
  </si>
  <si>
    <t>Trần Hải</t>
  </si>
  <si>
    <t>Nam</t>
  </si>
  <si>
    <t>Thành</t>
  </si>
  <si>
    <t>Đỗ Minh</t>
  </si>
  <si>
    <t>Hoàng Thu</t>
  </si>
  <si>
    <t>Nguyễn Trung</t>
  </si>
  <si>
    <t>Hải</t>
  </si>
  <si>
    <t>Nhi</t>
  </si>
  <si>
    <t>Phạm Mai</t>
  </si>
  <si>
    <t>Trần Thị Phương</t>
  </si>
  <si>
    <t>Dương Ngọc</t>
  </si>
  <si>
    <t>Diễm</t>
  </si>
  <si>
    <t>Vũ Ngọc</t>
  </si>
  <si>
    <t>Đào</t>
  </si>
  <si>
    <t>Nguyễn Linh</t>
  </si>
  <si>
    <t>Hoàng Thị Thu</t>
  </si>
  <si>
    <t>Phạm Thanh</t>
  </si>
  <si>
    <t>Lê Ngọc</t>
  </si>
  <si>
    <t>Nhiên</t>
  </si>
  <si>
    <t>Như</t>
  </si>
  <si>
    <t>Duy</t>
  </si>
  <si>
    <t>Phan Thanh</t>
  </si>
  <si>
    <t>Hùng</t>
  </si>
  <si>
    <t>Vũ Thị Thu</t>
  </si>
  <si>
    <t>Nguyễn Kim</t>
  </si>
  <si>
    <t>Hoàng Thị Thùy</t>
  </si>
  <si>
    <t>Nguyễn Thị Như</t>
  </si>
  <si>
    <t>Dương Thu</t>
  </si>
  <si>
    <t>Kiều</t>
  </si>
  <si>
    <t>Nguyễn Trà</t>
  </si>
  <si>
    <t>Vũ Như</t>
  </si>
  <si>
    <t>Lý Thị</t>
  </si>
  <si>
    <t>Vy</t>
  </si>
  <si>
    <t>Đào Thị Ngọc</t>
  </si>
  <si>
    <t>Bình</t>
  </si>
  <si>
    <t>Trần Thị Thu</t>
  </si>
  <si>
    <t>Hiệp</t>
  </si>
  <si>
    <t>Nguyễn Thị Ánh</t>
  </si>
  <si>
    <t>Nguyễn Trọng</t>
  </si>
  <si>
    <t>Nguyễn Thị Minh</t>
  </si>
  <si>
    <t>Lường Thị</t>
  </si>
  <si>
    <t>Lệ</t>
  </si>
  <si>
    <t>Hoàng Minh</t>
  </si>
  <si>
    <t>Tiên</t>
  </si>
  <si>
    <t>Phạm Thu</t>
  </si>
  <si>
    <t>Lưu Thị</t>
  </si>
  <si>
    <t>Chinh</t>
  </si>
  <si>
    <t>Cường</t>
  </si>
  <si>
    <t>Liên</t>
  </si>
  <si>
    <t>Thuận</t>
  </si>
  <si>
    <t>Đào Thị Hồng</t>
  </si>
  <si>
    <t>Hoàng Khánh</t>
  </si>
  <si>
    <t>Nguyễn Hoài</t>
  </si>
  <si>
    <t>Long</t>
  </si>
  <si>
    <t>Mạnh</t>
  </si>
  <si>
    <t>Bùi Thị Kim</t>
  </si>
  <si>
    <t>Mai Thị</t>
  </si>
  <si>
    <t>Trần Thị Huyền</t>
  </si>
  <si>
    <t>Lương Bích</t>
  </si>
  <si>
    <t>Nguyễn Thành</t>
  </si>
  <si>
    <t>Dương Thị Ngọc</t>
  </si>
  <si>
    <t>Dương Khánh</t>
  </si>
  <si>
    <t>Dương Hồng</t>
  </si>
  <si>
    <t>Đặng Thị Hồng</t>
  </si>
  <si>
    <t>Trần Tuấn</t>
  </si>
  <si>
    <t>Trung</t>
  </si>
  <si>
    <t>Ngô Văn</t>
  </si>
  <si>
    <t>Lý</t>
  </si>
  <si>
    <t>Trần Thị Hà</t>
  </si>
  <si>
    <t>Trần Thị Khánh</t>
  </si>
  <si>
    <t>Hoàng Văn</t>
  </si>
  <si>
    <t>Nghĩa</t>
  </si>
  <si>
    <t>Phong</t>
  </si>
  <si>
    <t>Thắng</t>
  </si>
  <si>
    <t>Ngô Thị Phương</t>
  </si>
  <si>
    <t>Nguyễn Thị Thảo</t>
  </si>
  <si>
    <t>Quý</t>
  </si>
  <si>
    <t>Hoàng Thanh</t>
  </si>
  <si>
    <t>Lê Hồng</t>
  </si>
  <si>
    <t>Dương Thị Mai</t>
  </si>
  <si>
    <t>Dũng</t>
  </si>
  <si>
    <t>Hoàng Thúy</t>
  </si>
  <si>
    <t>Khang</t>
  </si>
  <si>
    <t>Nguyễn Tuyết</t>
  </si>
  <si>
    <t>Trần Thị Thùy</t>
  </si>
  <si>
    <t>Đào Thị Thu</t>
  </si>
  <si>
    <t>Bùi Thanh</t>
  </si>
  <si>
    <t>Hoàng Thị Minh</t>
  </si>
  <si>
    <t>Dương Văn</t>
  </si>
  <si>
    <t>Trường</t>
  </si>
  <si>
    <t>Hoàng Thị Ngọc</t>
  </si>
  <si>
    <t>Kém</t>
  </si>
  <si>
    <t>DỰ KIẾN</t>
  </si>
  <si>
    <t>Điểm RL</t>
  </si>
  <si>
    <t>Không xét</t>
  </si>
  <si>
    <t>Ma Thị Thu</t>
  </si>
  <si>
    <t>Nguyễn Nhật</t>
  </si>
  <si>
    <t>Nguyễn Việt</t>
  </si>
  <si>
    <t>Trần Xuân</t>
  </si>
  <si>
    <t>Kiên</t>
  </si>
  <si>
    <t>Trần Trọng</t>
  </si>
  <si>
    <t>Nguyễn Tùng</t>
  </si>
  <si>
    <t>Bùi Phương</t>
  </si>
  <si>
    <t>Quang</t>
  </si>
  <si>
    <t>Vũ Thị Hồng</t>
  </si>
  <si>
    <t>Trần Văn</t>
  </si>
  <si>
    <t>Lê Hải</t>
  </si>
  <si>
    <t>Nguyễn Quang</t>
  </si>
  <si>
    <t>Vũ Minh</t>
  </si>
  <si>
    <t>Phạm Hồng</t>
  </si>
  <si>
    <t>Bùi Quốc</t>
  </si>
  <si>
    <t>Đỗ Xuân</t>
  </si>
  <si>
    <t>Bắc</t>
  </si>
  <si>
    <t>Trần Phương</t>
  </si>
  <si>
    <t>Trần Thị Minh</t>
  </si>
  <si>
    <t>Tân</t>
  </si>
  <si>
    <t>Thoa</t>
  </si>
  <si>
    <t>Trần Trung</t>
  </si>
  <si>
    <t>Điệp</t>
  </si>
  <si>
    <t>Nguyễn Mai</t>
  </si>
  <si>
    <t>Đào Thị Thùy</t>
  </si>
  <si>
    <t>Phạm Thùy</t>
  </si>
  <si>
    <t>Dương Minh</t>
  </si>
  <si>
    <t>Lê Thị Hồng</t>
  </si>
  <si>
    <t>Nguyễn Anh</t>
  </si>
  <si>
    <t>Nguyễn Thị Thúy</t>
  </si>
  <si>
    <t>Nguyễn Đình</t>
  </si>
  <si>
    <t>Lê Thu</t>
  </si>
  <si>
    <t>Vinh</t>
  </si>
  <si>
    <t>KHOA MARKETING, THƯƠNG MẠI &amp; DU LỊCH</t>
  </si>
  <si>
    <t>Độc lập - Tự do - Hạnh phúc</t>
  </si>
  <si>
    <t>KHOA NGÂN HÀNG - TÀI CHÍNH</t>
  </si>
  <si>
    <t>XẾP LOẠI</t>
  </si>
  <si>
    <t>GHI CHÚ</t>
  </si>
  <si>
    <t>Nguyễn Quốc</t>
  </si>
  <si>
    <t>Chiến</t>
  </si>
  <si>
    <t>Nguyễn Tiến</t>
  </si>
  <si>
    <t>Công</t>
  </si>
  <si>
    <t>Luân</t>
  </si>
  <si>
    <t>Sơn</t>
  </si>
  <si>
    <t>Chính</t>
  </si>
  <si>
    <t>Hân</t>
  </si>
  <si>
    <t>Khoa</t>
  </si>
  <si>
    <t>Vũ Thùy</t>
  </si>
  <si>
    <t>Phạm Phương</t>
  </si>
  <si>
    <t>Nguyễn Bảo</t>
  </si>
  <si>
    <t>Nguyễn Mạnh</t>
  </si>
  <si>
    <t>TÊN</t>
  </si>
  <si>
    <t>KHOA QUẢN LÝ LUẬT - KINH TẾ</t>
  </si>
  <si>
    <t>Đăng</t>
  </si>
  <si>
    <t xml:space="preserve">Nguyễn Mai </t>
  </si>
  <si>
    <t>Quyền</t>
  </si>
  <si>
    <t>Nguyễn Thế</t>
  </si>
  <si>
    <t>Lò Văn</t>
  </si>
  <si>
    <t>Đặng Hải</t>
  </si>
  <si>
    <t xml:space="preserve">Lý Thị </t>
  </si>
  <si>
    <t>Hiển</t>
  </si>
  <si>
    <t>Nhâm</t>
  </si>
  <si>
    <t>Họ và tên</t>
  </si>
  <si>
    <t>Diệp</t>
  </si>
  <si>
    <t>Hoàng Thùy</t>
  </si>
  <si>
    <t xml:space="preserve">Nguyễn Ngọc </t>
  </si>
  <si>
    <t>Lê Quang</t>
  </si>
  <si>
    <t>Hoàn</t>
  </si>
  <si>
    <t>Lê Thanh</t>
  </si>
  <si>
    <t>Đỗ Thùy</t>
  </si>
  <si>
    <t>Hoàng Thị Kim</t>
  </si>
  <si>
    <t>Xuyến</t>
  </si>
  <si>
    <t>Đinh Ngọc</t>
  </si>
  <si>
    <t>KHOA QUẢN TRỊ KINH DOANH</t>
  </si>
  <si>
    <t>MÃ SV</t>
  </si>
  <si>
    <t>ĐRL</t>
  </si>
  <si>
    <t>Dương Thị Hương</t>
  </si>
  <si>
    <t>VIỆN ĐÀO TẠO QUỐC TẾ</t>
  </si>
  <si>
    <t>HỌ ĐỆM</t>
  </si>
  <si>
    <t>Sang</t>
  </si>
  <si>
    <t>Chu Thị Thanh</t>
  </si>
  <si>
    <t>Nguyễn Hương</t>
  </si>
  <si>
    <t xml:space="preserve">Trần Thị </t>
  </si>
  <si>
    <t>KHOA KẾ TOÁN</t>
  </si>
  <si>
    <t xml:space="preserve">BẢNG TỔNG HỢP KẾT QUẢ RÈN LUYỆN SINH VIÊN  </t>
  </si>
  <si>
    <t>(Ban hành kèm theo QĐ số         /QĐ-ĐHKT&amp;QTKD-CTSV ngày      tháng      năm 2022)</t>
  </si>
  <si>
    <t xml:space="preserve">Điểm rèn luyện </t>
  </si>
  <si>
    <t>Bảo lưu</t>
  </si>
  <si>
    <t xml:space="preserve">Nguyễn Thu </t>
  </si>
  <si>
    <t>Lê Thị Huyền</t>
  </si>
  <si>
    <t>Lê Thị Ngọc</t>
  </si>
  <si>
    <t>Trương Thị Trà</t>
  </si>
  <si>
    <t>Thuỷ</t>
  </si>
  <si>
    <t>Trần Thị Cẩm</t>
  </si>
  <si>
    <t>Bùi Kim</t>
  </si>
  <si>
    <t>Lý Thị Ngọc</t>
  </si>
  <si>
    <t>Trịnh Kiều</t>
  </si>
  <si>
    <t>Ma Thị Thúy</t>
  </si>
  <si>
    <t>Na</t>
  </si>
  <si>
    <t>Ngần</t>
  </si>
  <si>
    <t>Dương Quỳnh</t>
  </si>
  <si>
    <t>Diệu</t>
  </si>
  <si>
    <t>Hà Thị Thu</t>
  </si>
  <si>
    <t>Khanh</t>
  </si>
  <si>
    <t>Ma Khánh</t>
  </si>
  <si>
    <t>Châu</t>
  </si>
  <si>
    <t>Nguyễn Thị Trà</t>
  </si>
  <si>
    <t>Ma Thị Bích</t>
  </si>
  <si>
    <t>Nguyễn Quỳnh</t>
  </si>
  <si>
    <t>Bảo</t>
  </si>
  <si>
    <t>Lâm Thị</t>
  </si>
  <si>
    <t>Trần Minh</t>
  </si>
  <si>
    <t>Nguyễn Ngọc Quỳnh</t>
  </si>
  <si>
    <t>Vũ Thu</t>
  </si>
  <si>
    <t>Lưu Thị Thanh</t>
  </si>
  <si>
    <t>Trần Thùy</t>
  </si>
  <si>
    <t>Vũ Hải</t>
  </si>
  <si>
    <t xml:space="preserve">Nguyễn Thị Minh </t>
  </si>
  <si>
    <t xml:space="preserve">Trần Thị Phương </t>
  </si>
  <si>
    <t>Đỗ Anh</t>
  </si>
  <si>
    <t>Phạm Minh</t>
  </si>
  <si>
    <t>Đỗ Thúy</t>
  </si>
  <si>
    <t>Nguyễn Thị Hiền</t>
  </si>
  <si>
    <t>Chu Thị Hoài</t>
  </si>
  <si>
    <t>Nguyễn Duy</t>
  </si>
  <si>
    <t>Phạm Thị Trà</t>
  </si>
  <si>
    <t>Đỗ Thị Thanh</t>
  </si>
  <si>
    <t>Trúc</t>
  </si>
  <si>
    <t>Phan Thị Ngọc</t>
  </si>
  <si>
    <t>Trần Thị Mai</t>
  </si>
  <si>
    <t>Đàm Thị</t>
  </si>
  <si>
    <t>Phạm Tuấn</t>
  </si>
  <si>
    <t>Chu Thị Thu</t>
  </si>
  <si>
    <t>Nguyễn Thúy</t>
  </si>
  <si>
    <t>Ma Thùy</t>
  </si>
  <si>
    <t>Quốc</t>
  </si>
  <si>
    <t>Cao Thu</t>
  </si>
  <si>
    <t>Lương Ngọc</t>
  </si>
  <si>
    <t>Đỗ Hoàng</t>
  </si>
  <si>
    <t>Trần Thanh</t>
  </si>
  <si>
    <t>Hoàng Như</t>
  </si>
  <si>
    <t>Trần Thị Kim</t>
  </si>
  <si>
    <t>Đào Phương</t>
  </si>
  <si>
    <t>Hoàng Quỳnh</t>
  </si>
  <si>
    <t>Trần Việt</t>
  </si>
  <si>
    <t>Triệu Phương</t>
  </si>
  <si>
    <t>Vũ Trà</t>
  </si>
  <si>
    <t>Dương Thị Kim</t>
  </si>
  <si>
    <t>Dương Đức</t>
  </si>
  <si>
    <t>Đặng Thanh</t>
  </si>
  <si>
    <t>Đặng Thùy</t>
  </si>
  <si>
    <t>Hoàng Thị Quỳnh</t>
  </si>
  <si>
    <t>Phúc</t>
  </si>
  <si>
    <t>Đỗ Thị Vân</t>
  </si>
  <si>
    <t>Hà Huy</t>
  </si>
  <si>
    <t>Vũ Quốc</t>
  </si>
  <si>
    <t>Đỗ Ngọc</t>
  </si>
  <si>
    <t>Ngô Thúy</t>
  </si>
  <si>
    <t>Khải</t>
  </si>
  <si>
    <t>Hà Thị Trà</t>
  </si>
  <si>
    <t>Đỗ Thị Kim</t>
  </si>
  <si>
    <t>Trần Linh</t>
  </si>
  <si>
    <t>Phùng Thị</t>
  </si>
  <si>
    <t>Lê Quỳnh</t>
  </si>
  <si>
    <t>Thuỳ</t>
  </si>
  <si>
    <t>Bùi Thị Minh</t>
  </si>
  <si>
    <t>Nông Thị Thùy</t>
  </si>
  <si>
    <t>Hoàng Hà</t>
  </si>
  <si>
    <t>Vũ Khánh</t>
  </si>
  <si>
    <t>Vũ Thị Quỳnh</t>
  </si>
  <si>
    <t>Xếp Loại</t>
  </si>
  <si>
    <t>Số sinh viên</t>
  </si>
  <si>
    <t>Tổng</t>
  </si>
  <si>
    <t xml:space="preserve">BẢNG TỔNG HỢP KẾT QUẢ RÈN LUYỆN SINH VIÊN </t>
  </si>
  <si>
    <t>KHOA KINH TẾ</t>
  </si>
  <si>
    <t>Chu Thị Ngọc</t>
  </si>
  <si>
    <t>Ma Thị Minh</t>
  </si>
  <si>
    <t>Chung</t>
  </si>
  <si>
    <t>Đỗ Hữu</t>
  </si>
  <si>
    <t>Ma Văn</t>
  </si>
  <si>
    <t>Đinh Quỳnh</t>
  </si>
  <si>
    <t>Đoàn</t>
  </si>
  <si>
    <t>Chu Quang</t>
  </si>
  <si>
    <t>Hoàng Ánh</t>
  </si>
  <si>
    <t>Phạm Thị Tuyết</t>
  </si>
  <si>
    <t>Bùi Xuân</t>
  </si>
  <si>
    <t>Toản</t>
  </si>
  <si>
    <t>Hoàng Thị Mai</t>
  </si>
  <si>
    <t>Nhị</t>
  </si>
  <si>
    <t>Hoàng Công</t>
  </si>
  <si>
    <t>Đinh Quang</t>
  </si>
  <si>
    <t>Hoàng Trung</t>
  </si>
  <si>
    <t>Bùi Huy</t>
  </si>
  <si>
    <t>Lưu Thị Thu</t>
  </si>
  <si>
    <t>Hoàng Đức</t>
  </si>
  <si>
    <t>Lưu Phương</t>
  </si>
  <si>
    <t>Vượng</t>
  </si>
  <si>
    <t>Tài</t>
  </si>
  <si>
    <t>Hoà</t>
  </si>
  <si>
    <t>Đinh Thị Ngọc</t>
  </si>
  <si>
    <t>Nguyễn Công</t>
  </si>
  <si>
    <t>Thái Thanh</t>
  </si>
  <si>
    <t>Dương Quang</t>
  </si>
  <si>
    <t>Đặng Quốc</t>
  </si>
  <si>
    <t>Trần Thúy</t>
  </si>
  <si>
    <t>Hoàng Thị Bích</t>
  </si>
  <si>
    <t xml:space="preserve">Trần Hoàng </t>
  </si>
  <si>
    <t>Toàn</t>
  </si>
  <si>
    <t>Phạm Thị Lan</t>
  </si>
  <si>
    <t>Nguyễn Gia</t>
  </si>
  <si>
    <t>Đỗ Huyền</t>
  </si>
  <si>
    <t>Tạ Thị Bích</t>
  </si>
  <si>
    <t>Nhã</t>
  </si>
  <si>
    <t>Lương Thị Ngọc</t>
  </si>
  <si>
    <t>Hoàng Diệu</t>
  </si>
  <si>
    <t>Trần Diệu</t>
  </si>
  <si>
    <t>Phạm Thị Hồng</t>
  </si>
  <si>
    <t>Nguyễn Hà</t>
  </si>
  <si>
    <t>Phạm Thị Mai</t>
  </si>
  <si>
    <t>Luyên</t>
  </si>
  <si>
    <t>Vũ Thị Kim</t>
  </si>
  <si>
    <t>Trần Thị Bích</t>
  </si>
  <si>
    <t>Ngọ Thị</t>
  </si>
  <si>
    <t>Đào Thu</t>
  </si>
  <si>
    <t>Trần Quốc</t>
  </si>
  <si>
    <t>Trần Quang</t>
  </si>
  <si>
    <t>Đào Khánh</t>
  </si>
  <si>
    <t>Lê Khánh</t>
  </si>
  <si>
    <t>Hoàng Huy</t>
  </si>
  <si>
    <t>Đại</t>
  </si>
  <si>
    <t>Bùi Quang</t>
  </si>
  <si>
    <t>Đỗ Thị Thu</t>
  </si>
  <si>
    <t>Chuyền</t>
  </si>
  <si>
    <t>Vũ Thanh</t>
  </si>
  <si>
    <t>Khôi</t>
  </si>
  <si>
    <t>Lý Văn</t>
  </si>
  <si>
    <t>Phạm Đình</t>
  </si>
  <si>
    <t>Lê Thị Như</t>
  </si>
  <si>
    <t>Cao Thị Hương</t>
  </si>
  <si>
    <t>Lượng</t>
  </si>
  <si>
    <t xml:space="preserve">Nguyễn Mạnh </t>
  </si>
  <si>
    <t>Dương Đình</t>
  </si>
  <si>
    <t>Phú</t>
  </si>
  <si>
    <t>Quyến</t>
  </si>
  <si>
    <t>Ngô Thị Bích</t>
  </si>
  <si>
    <t>Trương Thị Phương</t>
  </si>
  <si>
    <t>Dương Bảo</t>
  </si>
  <si>
    <t>Hoàng Anh</t>
  </si>
  <si>
    <t>Dương Tuấn</t>
  </si>
  <si>
    <t>Lưu Văn</t>
  </si>
  <si>
    <t>Vàng Thị</t>
  </si>
  <si>
    <t>Phùng Thị Minh</t>
  </si>
  <si>
    <t>Hào</t>
  </si>
  <si>
    <t>Đoàn Phương</t>
  </si>
  <si>
    <t>Lương Thanh</t>
  </si>
  <si>
    <t>Đỗ Hồng</t>
  </si>
  <si>
    <t>Ngô Ngọc</t>
  </si>
  <si>
    <t>Vũ Bá</t>
  </si>
  <si>
    <t>Hoàng Thị Khánh</t>
  </si>
  <si>
    <t>Vũ Trung</t>
  </si>
  <si>
    <t>Bùi Thế</t>
  </si>
  <si>
    <t>Dương Hoàng</t>
  </si>
  <si>
    <t>Ngô Tú</t>
  </si>
  <si>
    <t>Trần Tiến</t>
  </si>
  <si>
    <t>Nghiệp</t>
  </si>
  <si>
    <t>Hoàng Thảo</t>
  </si>
  <si>
    <t>Lê Huyền</t>
  </si>
  <si>
    <t>Nông Thị Thu</t>
  </si>
  <si>
    <t>Phạm Thị Tùng</t>
  </si>
  <si>
    <t>Tạ Thu</t>
  </si>
  <si>
    <t>Nông Thị Phương</t>
  </si>
  <si>
    <t>Học kỳ I năm học 2022 - 2023</t>
  </si>
  <si>
    <t>(Ban hành kèm theo QĐ số         /QĐ-ĐHKT&amp;QTKD-CTSV ngày      tháng      năm 2023)</t>
  </si>
  <si>
    <t>KHÓA 18</t>
  </si>
  <si>
    <t>VPQC, BHYT</t>
  </si>
  <si>
    <t>Không xét (Đình chỉ học)</t>
  </si>
  <si>
    <t>Không xét (bảo lưu)</t>
  </si>
  <si>
    <t xml:space="preserve">Nguyễn Đức </t>
  </si>
  <si>
    <t xml:space="preserve"> BHYT</t>
  </si>
  <si>
    <t>Cảnh cáo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</si>
  <si>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</si>
  <si>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</si>
  <si>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</si>
  <si>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</si>
  <si>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</si>
  <si>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</si>
  <si>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</si>
  <si>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</si>
  <si>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</si>
  <si>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</si>
  <si>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</si>
  <si>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</si>
  <si>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</si>
  <si>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</si>
  <si>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</si>
  <si>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</si>
  <si>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</si>
  <si>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</si>
  <si>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</si>
  <si>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</si>
  <si>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</si>
  <si>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</si>
  <si>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</si>
  <si>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</si>
  <si>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</si>
  <si>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</si>
  <si>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</si>
  <si>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</si>
  <si>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</si>
  <si>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</si>
  <si>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</si>
  <si>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</si>
  <si>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</si>
  <si>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</si>
  <si>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</si>
  <si>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</si>
  <si>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</si>
  <si>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</si>
  <si>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</si>
  <si>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</si>
  <si>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</si>
  <si>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</si>
  <si>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</si>
  <si>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</si>
  <si>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</si>
  <si>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</si>
  <si>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</si>
  <si>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</si>
  <si>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</si>
  <si>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</si>
  <si>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</si>
  <si>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</si>
  <si>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</si>
  <si>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</si>
  <si>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</si>
  <si>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</si>
  <si>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</si>
  <si>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</si>
  <si>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</si>
  <si>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</si>
  <si>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</si>
  <si>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</si>
  <si>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</si>
  <si>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</si>
  <si>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</si>
  <si>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</si>
  <si>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</si>
  <si>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</si>
  <si>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</si>
  <si>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</si>
  <si>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</si>
  <si>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</si>
  <si>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</si>
  <si>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Phạm Vũ</t>
  </si>
  <si>
    <t>Lớp trưởng</t>
  </si>
  <si>
    <t>BHYT, VPQC</t>
  </si>
  <si>
    <t>Lớp: K18 QTKD CLC</t>
  </si>
  <si>
    <t>Lớp: K18 QTDL&amp;KS CLC</t>
  </si>
  <si>
    <t>Lê Văn</t>
  </si>
  <si>
    <t>74</t>
  </si>
  <si>
    <t>75</t>
  </si>
  <si>
    <t xml:space="preserve">Nguyễn Thị Lan </t>
  </si>
  <si>
    <t xml:space="preserve">Vũ Thị Thanh </t>
  </si>
  <si>
    <t xml:space="preserve">Phạm Thị </t>
  </si>
  <si>
    <t>K19 - Kế toán 1</t>
  </si>
  <si>
    <t>DTE2253403010329</t>
  </si>
  <si>
    <t>DTE2253403010118</t>
  </si>
  <si>
    <t>Đồng Thị Quỳnh</t>
  </si>
  <si>
    <t>DTE2253403010070</t>
  </si>
  <si>
    <t>Ðoàn Thị Ngọc</t>
  </si>
  <si>
    <t>DTE2253403010073</t>
  </si>
  <si>
    <t>DTE2253403010182</t>
  </si>
  <si>
    <t>DTE2253403010076</t>
  </si>
  <si>
    <t>Nghiêm Thảo</t>
  </si>
  <si>
    <t>DTE2253403010123</t>
  </si>
  <si>
    <t>Phạm Linh</t>
  </si>
  <si>
    <t>DTE2253403010330</t>
  </si>
  <si>
    <t>Triệu Thị Việt</t>
  </si>
  <si>
    <t>DTE2253403010124</t>
  </si>
  <si>
    <t>DTE2253403010014</t>
  </si>
  <si>
    <t>DTE2253403010383</t>
  </si>
  <si>
    <t>Đỗ Kiều</t>
  </si>
  <si>
    <t>DTE2253403010331</t>
  </si>
  <si>
    <t>Đỗ Bạch</t>
  </si>
  <si>
    <t>DTE2253403010384</t>
  </si>
  <si>
    <t>Vũ Thị Huyền</t>
  </si>
  <si>
    <t>DTE2253403010016</t>
  </si>
  <si>
    <t>Chu Thùy</t>
  </si>
  <si>
    <t>DTE2253403010031</t>
  </si>
  <si>
    <t>DTE2253403010396</t>
  </si>
  <si>
    <t>Hoàng Tiến</t>
  </si>
  <si>
    <t>DTE2253403010032</t>
  </si>
  <si>
    <t>Nguyễn Lâm</t>
  </si>
  <si>
    <t>Đồng</t>
  </si>
  <si>
    <t>VPQCT</t>
  </si>
  <si>
    <t>DTE2253403010017</t>
  </si>
  <si>
    <t>DTE2253403010130</t>
  </si>
  <si>
    <t>Trương Minh</t>
  </si>
  <si>
    <t>DTE2253403010386</t>
  </si>
  <si>
    <t>DTE2253403010044</t>
  </si>
  <si>
    <t>DTE2253403010338</t>
  </si>
  <si>
    <t>DTE2253403010045</t>
  </si>
  <si>
    <t>DTE2253403010007</t>
  </si>
  <si>
    <t>DTE2253403010387</t>
  </si>
  <si>
    <t>Vi Thị</t>
  </si>
  <si>
    <t>DTE2253403010137</t>
  </si>
  <si>
    <t>DTE2253403010216</t>
  </si>
  <si>
    <t>DTE2253403010047</t>
  </si>
  <si>
    <t>Lê Lan</t>
  </si>
  <si>
    <t>DTE2253403010388</t>
  </si>
  <si>
    <t>DTE2253403010134</t>
  </si>
  <si>
    <t>DTE2253403010046</t>
  </si>
  <si>
    <t>DTE2253403010347</t>
  </si>
  <si>
    <t>Trần Thị Linh</t>
  </si>
  <si>
    <t>DTE2253403010403</t>
  </si>
  <si>
    <t>Hoàng Thị Thanh</t>
  </si>
  <si>
    <t>DTE2253403010018</t>
  </si>
  <si>
    <t>Nguyễn Trúc</t>
  </si>
  <si>
    <t>Không đi học, BHYT</t>
  </si>
  <si>
    <t>DTE2253403010349</t>
  </si>
  <si>
    <t>DTE2253403010019</t>
  </si>
  <si>
    <t>Nguyễn Hồng</t>
  </si>
  <si>
    <t>DTE2253403010050</t>
  </si>
  <si>
    <t>DTE2253403010097</t>
  </si>
  <si>
    <t>DTE2253403010100</t>
  </si>
  <si>
    <t>Lăng Thị Hương</t>
  </si>
  <si>
    <t>DTE2253403010230</t>
  </si>
  <si>
    <t>Ngô Thiên</t>
  </si>
  <si>
    <t>DTE2253403010141</t>
  </si>
  <si>
    <t>Giản Tuyết</t>
  </si>
  <si>
    <t>DTE2253403010389</t>
  </si>
  <si>
    <t>Tô Nguyệt</t>
  </si>
  <si>
    <t>DTE2253403010354</t>
  </si>
  <si>
    <t>DTE2253403010142</t>
  </si>
  <si>
    <t>DTE2253403010021</t>
  </si>
  <si>
    <t>DTE2253403010144</t>
  </si>
  <si>
    <t>DTE2253403010241</t>
  </si>
  <si>
    <t>DTE2253403010143</t>
  </si>
  <si>
    <t>DTE2253403010022</t>
  </si>
  <si>
    <t>DTE2253403010023</t>
  </si>
  <si>
    <t>DTE2253403010104</t>
  </si>
  <si>
    <t>DTE2253403010147</t>
  </si>
  <si>
    <t>DTE2253403010146</t>
  </si>
  <si>
    <t>DTE2253403010055</t>
  </si>
  <si>
    <t>Đặng Thị Kim</t>
  </si>
  <si>
    <t>DTE2253403010148</t>
  </si>
  <si>
    <t>DTE2253403010009</t>
  </si>
  <si>
    <t>Nông Tiến</t>
  </si>
  <si>
    <t>DTE2253403010363</t>
  </si>
  <si>
    <t>DTE2253403010010</t>
  </si>
  <si>
    <t>DTE2253403010390</t>
  </si>
  <si>
    <t>Đồng Như</t>
  </si>
  <si>
    <t>DTE2253403010417</t>
  </si>
  <si>
    <t>Phan Thị Khánh</t>
  </si>
  <si>
    <t>DTE2253403010392</t>
  </si>
  <si>
    <t>Nghỉ học nhiều</t>
  </si>
  <si>
    <t>DTE2253403010026</t>
  </si>
  <si>
    <t>Đặng Chi</t>
  </si>
  <si>
    <t>DTE2253403010277</t>
  </si>
  <si>
    <t>DTE2253403010152</t>
  </si>
  <si>
    <t>Thân</t>
  </si>
  <si>
    <t>DTE2253403010003</t>
  </si>
  <si>
    <t>DTE2253403010394</t>
  </si>
  <si>
    <t>DTE2253403010011</t>
  </si>
  <si>
    <t>DTE2253403010004</t>
  </si>
  <si>
    <t>DTE2253403010028</t>
  </si>
  <si>
    <t>Đặng Thị Minh</t>
  </si>
  <si>
    <t>DTE2253403010373</t>
  </si>
  <si>
    <t>Lê Hương</t>
  </si>
  <si>
    <t>DTE2253403010027</t>
  </si>
  <si>
    <t>DTE2253403010005</t>
  </si>
  <si>
    <t>DTE2253403010300</t>
  </si>
  <si>
    <t>DTE2253403010376</t>
  </si>
  <si>
    <t>Nguyễn Thuỳ</t>
  </si>
  <si>
    <t>DTE2253403010030</t>
  </si>
  <si>
    <t>Trần Thị Thu</t>
  </si>
  <si>
    <t>DTE2253403010012</t>
  </si>
  <si>
    <t>DTE2253403010013</t>
  </si>
  <si>
    <t>DTE2253403010395</t>
  </si>
  <si>
    <t>DTE2253403010379</t>
  </si>
  <si>
    <t>Lớp: K19 Kế toán 2</t>
  </si>
  <si>
    <t>DTE2253403010006</t>
  </si>
  <si>
    <t>DTE2253403010033</t>
  </si>
  <si>
    <t>Hứa Lê Phương</t>
  </si>
  <si>
    <t>DTE2253403010067</t>
  </si>
  <si>
    <t>Lê Thị Vân</t>
  </si>
  <si>
    <t>DTE2253403010069</t>
  </si>
  <si>
    <t>DTE2253403010068</t>
  </si>
  <si>
    <t>không đi học</t>
  </si>
  <si>
    <t>DTE2253403010327</t>
  </si>
  <si>
    <t>Phạm Hoàng Phương</t>
  </si>
  <si>
    <t>DTE2253403010167</t>
  </si>
  <si>
    <t>DTE2253403010066</t>
  </si>
  <si>
    <t>DTE2253403010072</t>
  </si>
  <si>
    <t>DTE2253403010034</t>
  </si>
  <si>
    <t>DTE2253403010071</t>
  </si>
  <si>
    <t>Mông Thị Ngọc</t>
  </si>
  <si>
    <t>DTE2253403010035</t>
  </si>
  <si>
    <t>Lê Dương</t>
  </si>
  <si>
    <t>DTE2253403010074</t>
  </si>
  <si>
    <t>Trịnh Thanh</t>
  </si>
  <si>
    <t>DTE2253403010036</t>
  </si>
  <si>
    <t>DTE2253403010075</t>
  </si>
  <si>
    <t>DTE2253403010037</t>
  </si>
  <si>
    <t>Chiều</t>
  </si>
  <si>
    <t>DTE2253403010038</t>
  </si>
  <si>
    <t>Thân Thị Ngọc</t>
  </si>
  <si>
    <t>DTE2253403010078</t>
  </si>
  <si>
    <t>DTE2253403010077</t>
  </si>
  <si>
    <t>DTE2253403010065</t>
  </si>
  <si>
    <t>DTE2253403010079</t>
  </si>
  <si>
    <t>DTE2253403010080</t>
  </si>
  <si>
    <t>DTE2253403010081</t>
  </si>
  <si>
    <t>Chu Khánh</t>
  </si>
  <si>
    <t>Hạ</t>
  </si>
  <si>
    <t>DTE2253403010041</t>
  </si>
  <si>
    <t>DTE2253403010040</t>
  </si>
  <si>
    <t>Bùi Thị Thanh</t>
  </si>
  <si>
    <t>DTE2253403010083</t>
  </si>
  <si>
    <t>DTE2253403010082</t>
  </si>
  <si>
    <t>DTE2253403010084</t>
  </si>
  <si>
    <t>DTE2253403010438</t>
  </si>
  <si>
    <t>DTE2253403010043</t>
  </si>
  <si>
    <t>DTE2253403010205</t>
  </si>
  <si>
    <t>DTE2253403010131</t>
  </si>
  <si>
    <t>DTE2253403010085</t>
  </si>
  <si>
    <t>DTE2253403010439</t>
  </si>
  <si>
    <t>DTE2253403010089</t>
  </si>
  <si>
    <t>DTE2253403010442</t>
  </si>
  <si>
    <t>DTE2253403010086</t>
  </si>
  <si>
    <t>DTE2253403010087</t>
  </si>
  <si>
    <t>DTE2253403010088</t>
  </si>
  <si>
    <t>DTE2253403010049</t>
  </si>
  <si>
    <t>Hạc Ngọc</t>
  </si>
  <si>
    <t>Khuê</t>
  </si>
  <si>
    <t>DTE2253403010090</t>
  </si>
  <si>
    <t>DTE2253403010092</t>
  </si>
  <si>
    <t>DTE2253403010091</t>
  </si>
  <si>
    <t>DTE2253403010426</t>
  </si>
  <si>
    <t>Tống Ngọc</t>
  </si>
  <si>
    <t>DTE2253403010093</t>
  </si>
  <si>
    <t>Mạc Thị</t>
  </si>
  <si>
    <t>DTE2253403010095</t>
  </si>
  <si>
    <t>Bùi Thùy</t>
  </si>
  <si>
    <t>DTE2253403010051</t>
  </si>
  <si>
    <t>DTE2253403010427</t>
  </si>
  <si>
    <t>DTE2253403010096</t>
  </si>
  <si>
    <t>DTE2253403010094</t>
  </si>
  <si>
    <t>DTE2253403010098</t>
  </si>
  <si>
    <t>Bùi Thị Hiền</t>
  </si>
  <si>
    <t>DTE2253403010008</t>
  </si>
  <si>
    <t>DTE2253403010054</t>
  </si>
  <si>
    <t>DTE2253403010053</t>
  </si>
  <si>
    <t>DTE2253403010101</t>
  </si>
  <si>
    <t>DTE2253403010103</t>
  </si>
  <si>
    <t>DTE2253403010105</t>
  </si>
  <si>
    <t>DTE2253403010106</t>
  </si>
  <si>
    <t>DTE2253403010056</t>
  </si>
  <si>
    <t>DTE2253403010058</t>
  </si>
  <si>
    <t>DTE2253403010057</t>
  </si>
  <si>
    <t>Phạm Hà</t>
  </si>
  <si>
    <t>DTE2253403010108</t>
  </si>
  <si>
    <t>DTE2253403010059</t>
  </si>
  <si>
    <t>DTE2253403010061</t>
  </si>
  <si>
    <t>Nguyễn Thị</t>
  </si>
  <si>
    <t>Tâm</t>
  </si>
  <si>
    <t>DTE2253403010060</t>
  </si>
  <si>
    <t>DTE2253403010109</t>
  </si>
  <si>
    <t>Đinh Hoàng</t>
  </si>
  <si>
    <t>DTE2253403010110</t>
  </si>
  <si>
    <t>VPNQKTX</t>
  </si>
  <si>
    <t>DTE2253403010155</t>
  </si>
  <si>
    <t>DTE2253403010111</t>
  </si>
  <si>
    <t>Võ Thị Hoài</t>
  </si>
  <si>
    <t>DTE2253403010310</t>
  </si>
  <si>
    <t>Hoàng Thị Lê</t>
  </si>
  <si>
    <t>DTE2253403010113</t>
  </si>
  <si>
    <t>DTE2253403010112</t>
  </si>
  <si>
    <t>DTE2253403010062</t>
  </si>
  <si>
    <t>Nguyễn Vũ Quỳnh</t>
  </si>
  <si>
    <t>DTE2253403010114</t>
  </si>
  <si>
    <t>DTE2253403010063</t>
  </si>
  <si>
    <t>DTE2253403010115</t>
  </si>
  <si>
    <t>Lưu Bạch Hồng</t>
  </si>
  <si>
    <t>DTE2253403010064</t>
  </si>
  <si>
    <t>DTE2253403010117</t>
  </si>
  <si>
    <t>Trần Thị</t>
  </si>
  <si>
    <t>Yến</t>
  </si>
  <si>
    <t>DTE2253403010162</t>
  </si>
  <si>
    <t>DTE2253403010116</t>
  </si>
  <si>
    <t>Mã Thị Hải</t>
  </si>
  <si>
    <t>Lớp: Kế toán 3</t>
  </si>
  <si>
    <t>DTE2253403010171</t>
  </si>
  <si>
    <t>DTE2253403010120</t>
  </si>
  <si>
    <t>DTE2253403010172</t>
  </si>
  <si>
    <t>DTE2253403010119</t>
  </si>
  <si>
    <t>Trương Thị Huyền</t>
  </si>
  <si>
    <t>DTE2253403010178</t>
  </si>
  <si>
    <t>DTE2253403010121</t>
  </si>
  <si>
    <t>Vũ Lê Ngọc</t>
  </si>
  <si>
    <t>DTE2253403010122</t>
  </si>
  <si>
    <t>DTE2253403010399</t>
  </si>
  <si>
    <t>DTE2253403010181</t>
  </si>
  <si>
    <t>Vũ Tùng</t>
  </si>
  <si>
    <t>DTE2253403010185</t>
  </si>
  <si>
    <t>DTE2253403010125</t>
  </si>
  <si>
    <t>DTE2253403010126</t>
  </si>
  <si>
    <t>DTE2253403010333</t>
  </si>
  <si>
    <t>Không đi học</t>
  </si>
  <si>
    <t>DTE2253403010186</t>
  </si>
  <si>
    <t>Đào Mỹ</t>
  </si>
  <si>
    <t>DTE2253403010165</t>
  </si>
  <si>
    <t>Mông Văn</t>
  </si>
  <si>
    <t>DTE2253403010325</t>
  </si>
  <si>
    <t>DTE2253403010127</t>
  </si>
  <si>
    <t>DTE2253403010129</t>
  </si>
  <si>
    <t>DTE2253403010128</t>
  </si>
  <si>
    <t>DTE2253403010425</t>
  </si>
  <si>
    <t>DTE2253403010194</t>
  </si>
  <si>
    <t>Bế Thu</t>
  </si>
  <si>
    <t>DTE2253403010192</t>
  </si>
  <si>
    <t>DTE2253403010203</t>
  </si>
  <si>
    <t>DTE2253403010421</t>
  </si>
  <si>
    <t>DTE2253403010135</t>
  </si>
  <si>
    <t>DTE2253403010136</t>
  </si>
  <si>
    <t>Tạ Khánh</t>
  </si>
  <si>
    <t>DTE2253403010133</t>
  </si>
  <si>
    <t>Lê Trần Quỳnh</t>
  </si>
  <si>
    <t>DTE2253403010221</t>
  </si>
  <si>
    <t>Triệu Thị Mai</t>
  </si>
  <si>
    <t>DTE2253403010436</t>
  </si>
  <si>
    <t>DTE2253403010138</t>
  </si>
  <si>
    <t>DTE2253403010404</t>
  </si>
  <si>
    <t>Nguyễn Vũ Thùy</t>
  </si>
  <si>
    <t>DTE2253403010405</t>
  </si>
  <si>
    <t>Phùng Mỹ</t>
  </si>
  <si>
    <t>DTE2253403010222</t>
  </si>
  <si>
    <t>Trần Thị Mỹ</t>
  </si>
  <si>
    <t>DTE2253403010139</t>
  </si>
  <si>
    <t>DTE2253403010227</t>
  </si>
  <si>
    <t>Ma Thị Mai</t>
  </si>
  <si>
    <t>DTE2253403010052</t>
  </si>
  <si>
    <t>DTE2253403010430</t>
  </si>
  <si>
    <t>Lưu Bảo</t>
  </si>
  <si>
    <t>DTE2253403010140</t>
  </si>
  <si>
    <t>DTE2253403010229</t>
  </si>
  <si>
    <t>DTE2253403010406</t>
  </si>
  <si>
    <t>DTE2253403010407</t>
  </si>
  <si>
    <t>Lù Gió</t>
  </si>
  <si>
    <t>Mư</t>
  </si>
  <si>
    <t>DTE2253403010235</t>
  </si>
  <si>
    <t>DTE2253403010238</t>
  </si>
  <si>
    <t>DTE2253403010248</t>
  </si>
  <si>
    <t>Đinh Tuyết</t>
  </si>
  <si>
    <t>DTE2253403010145</t>
  </si>
  <si>
    <t>Dương Nguyễn Trang</t>
  </si>
  <si>
    <t>DTE2253403010250</t>
  </si>
  <si>
    <t>DTE2253403010431</t>
  </si>
  <si>
    <t xml:space="preserve">Nguyễn Thị Hồng </t>
  </si>
  <si>
    <t>DTE2253403010254</t>
  </si>
  <si>
    <t>DTE2253403010257</t>
  </si>
  <si>
    <t>DTE2253403010149</t>
  </si>
  <si>
    <t>Vũ Thị Hà</t>
  </si>
  <si>
    <t>DTE2253403010263</t>
  </si>
  <si>
    <t>Nguyễn Trần Quốc</t>
  </si>
  <si>
    <t>DTE2253403010410</t>
  </si>
  <si>
    <t xml:space="preserve">Trần Hương </t>
  </si>
  <si>
    <t>Quỳnh</t>
  </si>
  <si>
    <t>DTE2253403010264</t>
  </si>
  <si>
    <t>DTE2253403010443</t>
  </si>
  <si>
    <t>Đã nghỉ học, BHYT</t>
  </si>
  <si>
    <t>DTE2253403010151</t>
  </si>
  <si>
    <t>DTE2253403010422</t>
  </si>
  <si>
    <t>DTE2253403010153</t>
  </si>
  <si>
    <t>Lê Phạm Phương</t>
  </si>
  <si>
    <t>DTE2253403010154</t>
  </si>
  <si>
    <t>DTE2253403010281</t>
  </si>
  <si>
    <t>DTE2253403010278</t>
  </si>
  <si>
    <t>DTE2253403010418</t>
  </si>
  <si>
    <t>DTE2253403010282</t>
  </si>
  <si>
    <t>Nghiêm Thị</t>
  </si>
  <si>
    <t>DTE2253403010284</t>
  </si>
  <si>
    <t>Lưu Hải</t>
  </si>
  <si>
    <t>Thoan</t>
  </si>
  <si>
    <t>DTE2253403010423</t>
  </si>
  <si>
    <t>DTE2253403010440</t>
  </si>
  <si>
    <t xml:space="preserve">Lê Thị Thanh </t>
  </si>
  <si>
    <t>DTE2253403010157</t>
  </si>
  <si>
    <t>DTE2253403010286</t>
  </si>
  <si>
    <t>Hứa Khánh</t>
  </si>
  <si>
    <t>DTE2253403010156</t>
  </si>
  <si>
    <t>DTE2253403010158</t>
  </si>
  <si>
    <t>Dương Quân</t>
  </si>
  <si>
    <t>DTE2253403010160</t>
  </si>
  <si>
    <t>Chu Thị Thùy</t>
  </si>
  <si>
    <t>DTE2253403010312</t>
  </si>
  <si>
    <t>DTE2253403010301</t>
  </si>
  <si>
    <t>Tai nạn, xin bảo lưu</t>
  </si>
  <si>
    <t>DTE2253403010159</t>
  </si>
  <si>
    <t>DTE2253403010308</t>
  </si>
  <si>
    <t>DTE2253403010315</t>
  </si>
  <si>
    <t>Đào Trần Thanh</t>
  </si>
  <si>
    <t>76</t>
  </si>
  <si>
    <t>DTE2253403010424</t>
  </si>
  <si>
    <t>Đã nghỉ học,BHYT</t>
  </si>
  <si>
    <t>77</t>
  </si>
  <si>
    <t>DTE2253403010163</t>
  </si>
  <si>
    <t>Đỗ Vũ Hoàng</t>
  </si>
  <si>
    <t>78</t>
  </si>
  <si>
    <t>DTE2253403010164</t>
  </si>
  <si>
    <t>79</t>
  </si>
  <si>
    <t>DTE2253403010429</t>
  </si>
  <si>
    <t>K19-Kế toán 4</t>
  </si>
  <si>
    <t>DTE2253403010168</t>
  </si>
  <si>
    <t>DTE2253403010166</t>
  </si>
  <si>
    <t>DTE2253403010174</t>
  </si>
  <si>
    <t>DTE2253403010326</t>
  </si>
  <si>
    <t>Phùng Vân</t>
  </si>
  <si>
    <t>DTE2253403010173</t>
  </si>
  <si>
    <t>DTE2253403010400</t>
  </si>
  <si>
    <t>CBHT</t>
  </si>
  <si>
    <t>DTE2253403010179</t>
  </si>
  <si>
    <t>DTE2253403010446</t>
  </si>
  <si>
    <t>DTE2253403010401</t>
  </si>
  <si>
    <t>DTE2253403010187</t>
  </si>
  <si>
    <t>DTE2253403010385</t>
  </si>
  <si>
    <t>DTE2253403010189</t>
  </si>
  <si>
    <t>Trương Thị Quỳnh</t>
  </si>
  <si>
    <t>DTE2253403010190</t>
  </si>
  <si>
    <t>DTE2253403010191</t>
  </si>
  <si>
    <t>Đinh Thị Mỹ</t>
  </si>
  <si>
    <t>DTE2253403010197</t>
  </si>
  <si>
    <t>Đinh Ngọc Minh</t>
  </si>
  <si>
    <t>DTE2253403010198</t>
  </si>
  <si>
    <t>Lý Hồng</t>
  </si>
  <si>
    <t>DTE2253403010200</t>
  </si>
  <si>
    <t>Đỗ Phương</t>
  </si>
  <si>
    <t>DTE2253403010195</t>
  </si>
  <si>
    <t>DTE2253403010201</t>
  </si>
  <si>
    <t>DTE2253403010202</t>
  </si>
  <si>
    <t>DTE2253403010206</t>
  </si>
  <si>
    <t>DTE2253403010208</t>
  </si>
  <si>
    <t>DTE2253403010209</t>
  </si>
  <si>
    <t>DTE2253403010210</t>
  </si>
  <si>
    <t>Diêm Thị</t>
  </si>
  <si>
    <t>DTE2253403010211</t>
  </si>
  <si>
    <t>DTE2253403010444</t>
  </si>
  <si>
    <t>DTE2253403010437</t>
  </si>
  <si>
    <t xml:space="preserve">Cam Thế </t>
  </si>
  <si>
    <t>DTE2253403010213</t>
  </si>
  <si>
    <t>DTE2253403010215</t>
  </si>
  <si>
    <t>Sầm Thị Thu</t>
  </si>
  <si>
    <t>DTE2253403010219</t>
  </si>
  <si>
    <t>Lý Vân</t>
  </si>
  <si>
    <t>DTE2253403010441</t>
  </si>
  <si>
    <t xml:space="preserve">Đặng Chí </t>
  </si>
  <si>
    <t>DTE2253403010224</t>
  </si>
  <si>
    <t>DTE2253403010223</t>
  </si>
  <si>
    <t>DTE2253403010225</t>
  </si>
  <si>
    <t>Phan Thùy</t>
  </si>
  <si>
    <t>DTE2253403010228</t>
  </si>
  <si>
    <t>Đặng Khánh</t>
  </si>
  <si>
    <t>DTE2253403010233</t>
  </si>
  <si>
    <t>Lê Thị Hoài</t>
  </si>
  <si>
    <t>DTE2253403010237</t>
  </si>
  <si>
    <t>DTE2253403010240</t>
  </si>
  <si>
    <t>DTE2253403010239</t>
  </si>
  <si>
    <t>Ngô Thị Bảo</t>
  </si>
  <si>
    <t>DTE2253403010242</t>
  </si>
  <si>
    <t>Lương Thị Bích</t>
  </si>
  <si>
    <t>DTE2253403010247</t>
  </si>
  <si>
    <t>DTE2253403010244</t>
  </si>
  <si>
    <t>DTE2253403010246</t>
  </si>
  <si>
    <t>Trương Thị Tú</t>
  </si>
  <si>
    <t>DTE2253403010252</t>
  </si>
  <si>
    <t>DTE2253403010251</t>
  </si>
  <si>
    <t>Thân Thị Hồng</t>
  </si>
  <si>
    <t>DTE2253403010259</t>
  </si>
  <si>
    <t>DTE2253403010262</t>
  </si>
  <si>
    <t>Lý Ánh</t>
  </si>
  <si>
    <t>DTE2253403010269</t>
  </si>
  <si>
    <t>Chu Thuý</t>
  </si>
  <si>
    <t>DTE2253403010265</t>
  </si>
  <si>
    <t>Đỗ Thị Thuý</t>
  </si>
  <si>
    <t>DTE2253403010268</t>
  </si>
  <si>
    <t>DTE2253403010267</t>
  </si>
  <si>
    <t>DTE2253403010266</t>
  </si>
  <si>
    <t>Trịnh Thị Thúy</t>
  </si>
  <si>
    <t>DTE2253403010279</t>
  </si>
  <si>
    <t>DTE2253403010280</t>
  </si>
  <si>
    <t>DTE2253403010275</t>
  </si>
  <si>
    <t>DTE2253403010276</t>
  </si>
  <si>
    <t>DTE2253403010272</t>
  </si>
  <si>
    <t>Bùi Thị Ngọc</t>
  </si>
  <si>
    <t>DTE2253403010271</t>
  </si>
  <si>
    <t>Hà Diệu</t>
  </si>
  <si>
    <t>DTE2253403010283</t>
  </si>
  <si>
    <t>DTE2253403010433</t>
  </si>
  <si>
    <t>DTE2253403010290</t>
  </si>
  <si>
    <t>Bế Hoài</t>
  </si>
  <si>
    <t>DTE2253403010289</t>
  </si>
  <si>
    <t>DTE2253403010292</t>
  </si>
  <si>
    <t>DTE2253403010291</t>
  </si>
  <si>
    <t>Vương Ngọc</t>
  </si>
  <si>
    <t>DTE2253403010297</t>
  </si>
  <si>
    <t>DTE2253403010299</t>
  </si>
  <si>
    <t>DTE2253403010305</t>
  </si>
  <si>
    <t>Diệp Thị Quỳnh</t>
  </si>
  <si>
    <t>DTE2253403010313</t>
  </si>
  <si>
    <t>DTE2253403010307</t>
  </si>
  <si>
    <t>Lương Thị Huyền</t>
  </si>
  <si>
    <t>DTE2253403010303</t>
  </si>
  <si>
    <t>Mai Thị Thu</t>
  </si>
  <si>
    <t>DTE2253403010309</t>
  </si>
  <si>
    <t>DTE2253403010316</t>
  </si>
  <si>
    <t>Dương Thị Cẩm</t>
  </si>
  <si>
    <t>DTE2253403010317</t>
  </si>
  <si>
    <t>DTE2253403010318</t>
  </si>
  <si>
    <t>DTE2253403010320</t>
  </si>
  <si>
    <t>DTE2253403010319</t>
  </si>
  <si>
    <t>DTE2253403010435</t>
  </si>
  <si>
    <t>Đặng Thảo</t>
  </si>
  <si>
    <t>DTE2253403010434</t>
  </si>
  <si>
    <t>DTE2253403010323</t>
  </si>
  <si>
    <t>Lục Thị</t>
  </si>
  <si>
    <t>80</t>
  </si>
  <si>
    <t>DTE2253403010324</t>
  </si>
  <si>
    <t>K19- KT5</t>
  </si>
  <si>
    <t>DTE2253403010398</t>
  </si>
  <si>
    <t>Đàm Lan</t>
  </si>
  <si>
    <t>DTE2253403010169</t>
  </si>
  <si>
    <t>Phạm Lan</t>
  </si>
  <si>
    <t>DTE2253403010170</t>
  </si>
  <si>
    <t>DTE2253403010180</t>
  </si>
  <si>
    <t>Lèng Ngọc</t>
  </si>
  <si>
    <t>DTE2253403010382</t>
  </si>
  <si>
    <t>Mễ Thị Ngọc</t>
  </si>
  <si>
    <t>DTE2253403010183</t>
  </si>
  <si>
    <t>DTE2253403010420</t>
  </si>
  <si>
    <t>Ma Thị Kim</t>
  </si>
  <si>
    <t>DTE2253403010413</t>
  </si>
  <si>
    <t>Nông Thị</t>
  </si>
  <si>
    <t>Diện</t>
  </si>
  <si>
    <t>DTE2253403010414</t>
  </si>
  <si>
    <t>DTE2253403010332</t>
  </si>
  <si>
    <t>Ngô Kim</t>
  </si>
  <si>
    <t>DTE2253403010334</t>
  </si>
  <si>
    <t>Trần Thuỳ</t>
  </si>
  <si>
    <t>Dương</t>
  </si>
  <si>
    <t>DTE2253403010381</t>
  </si>
  <si>
    <t>Dương Tâm</t>
  </si>
  <si>
    <t>Đan</t>
  </si>
  <si>
    <t>DTE2253403010335</t>
  </si>
  <si>
    <t>Phạm Nguyễn Linh</t>
  </si>
  <si>
    <t>DTE2253403010199</t>
  </si>
  <si>
    <t>DTE2253403010193</t>
  </si>
  <si>
    <t>DTE2253403010196</t>
  </si>
  <si>
    <t>DTE2253403010207</t>
  </si>
  <si>
    <t>DTE2253403010339</t>
  </si>
  <si>
    <t>DTE2253403010341</t>
  </si>
  <si>
    <t>DTE2253403010340</t>
  </si>
  <si>
    <t>DTE2253403010342</t>
  </si>
  <si>
    <t>DTE2253403010345</t>
  </si>
  <si>
    <t>DTE2253403010346</t>
  </si>
  <si>
    <t>DTE2253403010218</t>
  </si>
  <si>
    <t>DTE2253403010214</t>
  </si>
  <si>
    <t>DTE2253403010344</t>
  </si>
  <si>
    <t>DTE2253403010348</t>
  </si>
  <si>
    <t>Dương Thủy</t>
  </si>
  <si>
    <t>DTE2253403010020</t>
  </si>
  <si>
    <t>DTE2253403010428</t>
  </si>
  <si>
    <t>DTE2253403010226</t>
  </si>
  <si>
    <t>Phạm Bùi Diệu</t>
  </si>
  <si>
    <t>DTE2253403010415</t>
  </si>
  <si>
    <t>Sầm Thị Vân</t>
  </si>
  <si>
    <t>DTE2253403010350</t>
  </si>
  <si>
    <t>Dương Thị Hoa</t>
  </si>
  <si>
    <t>DTE2253403010351</t>
  </si>
  <si>
    <t>Mơ</t>
  </si>
  <si>
    <t>DTE2253403010231</t>
  </si>
  <si>
    <t>DTE2253403010352</t>
  </si>
  <si>
    <t>DTE2253403010353</t>
  </si>
  <si>
    <t>DTE2253403010232</t>
  </si>
  <si>
    <t>Nông Quỳnh</t>
  </si>
  <si>
    <t>DTE2253403010356</t>
  </si>
  <si>
    <t>DTE2253403010234</t>
  </si>
  <si>
    <t>DTE2253403010236</t>
  </si>
  <si>
    <t>DTE2253403010355</t>
  </si>
  <si>
    <t>DTE2253403010358</t>
  </si>
  <si>
    <t>DTE2253403010243</t>
  </si>
  <si>
    <t>DTE2253403010360</t>
  </si>
  <si>
    <t>Hà Lê Uyên</t>
  </si>
  <si>
    <t>DTE2253403010245</t>
  </si>
  <si>
    <t>Phạm Nguyễn Yến</t>
  </si>
  <si>
    <t>DTE2253403010361</t>
  </si>
  <si>
    <t>DTE2253403010253</t>
  </si>
  <si>
    <t>DTE2253403010362</t>
  </si>
  <si>
    <t>DTE2253403010256</t>
  </si>
  <si>
    <t>DTE2253403010255</t>
  </si>
  <si>
    <t>DTE2253403010258</t>
  </si>
  <si>
    <t>DTE2253403010261</t>
  </si>
  <si>
    <t>DTE2253403010364</t>
  </si>
  <si>
    <t>DTE2253403010150</t>
  </si>
  <si>
    <t>DTE2253403010366</t>
  </si>
  <si>
    <t>DTE2253403010367</t>
  </si>
  <si>
    <t>DTE2253403010369</t>
  </si>
  <si>
    <t>DTE2253403010371</t>
  </si>
  <si>
    <t>DTE2253403010370</t>
  </si>
  <si>
    <t>DTE2253403010270</t>
  </si>
  <si>
    <t>Trạc Thị</t>
  </si>
  <si>
    <t>DTE2253403010293</t>
  </si>
  <si>
    <t>DTE2253403010295</t>
  </si>
  <si>
    <t>DTE2253403010294</t>
  </si>
  <si>
    <t>DTE2253403010287</t>
  </si>
  <si>
    <t>Đỗ Thị Anh</t>
  </si>
  <si>
    <t>DTE2253403010288</t>
  </si>
  <si>
    <t>Thức</t>
  </si>
  <si>
    <t>DTE2253403010372</t>
  </si>
  <si>
    <t>DTE2253403010298</t>
  </si>
  <si>
    <t>DTE2253403010302</t>
  </si>
  <si>
    <t>Đỗ Quỳnh</t>
  </si>
  <si>
    <t>DTE2253403010304</t>
  </si>
  <si>
    <t>Lý Thị Hoài</t>
  </si>
  <si>
    <t>DTE2253403010306</t>
  </si>
  <si>
    <t>NguyễN QuỳNh</t>
  </si>
  <si>
    <t>DTE2253403010411</t>
  </si>
  <si>
    <t>NôNg ThùY</t>
  </si>
  <si>
    <t>DTE2253403010311</t>
  </si>
  <si>
    <t>Phạm Thị Kiều</t>
  </si>
  <si>
    <t>DTE2253403010377</t>
  </si>
  <si>
    <t>DTE2253403010374</t>
  </si>
  <si>
    <t>Trần Thị Quỳnh</t>
  </si>
  <si>
    <t>DTE2253403010314</t>
  </si>
  <si>
    <t>DTE2253403010419</t>
  </si>
  <si>
    <t>DTE2253403010378</t>
  </si>
  <si>
    <t>Tuệ</t>
  </si>
  <si>
    <t>DTE2253403010412</t>
  </si>
  <si>
    <t>Lục Khánh</t>
  </si>
  <si>
    <t>DTE2253403010397</t>
  </si>
  <si>
    <t>DTE2253403010322</t>
  </si>
  <si>
    <t>Đào Thị Hải</t>
  </si>
  <si>
    <t>KHOÁ 19</t>
  </si>
  <si>
    <t>KHÓA 19</t>
  </si>
  <si>
    <t>K19 Kinh tế</t>
  </si>
  <si>
    <t>DTE2253101010010</t>
  </si>
  <si>
    <t>Bỏ học, BHYT</t>
  </si>
  <si>
    <t>DTE2253101010016</t>
  </si>
  <si>
    <t>DTE2253101010001</t>
  </si>
  <si>
    <t>Triệu Hải</t>
  </si>
  <si>
    <t>DTE2253101010026</t>
  </si>
  <si>
    <t>Vũ Thị Cẩm</t>
  </si>
  <si>
    <t>DTE2253101010017</t>
  </si>
  <si>
    <t>Đào Việt</t>
  </si>
  <si>
    <t>DTE2253101010005</t>
  </si>
  <si>
    <t>DTE2253101010059</t>
  </si>
  <si>
    <t>Hoàng Tuấn</t>
  </si>
  <si>
    <t>DTE2253101010027</t>
  </si>
  <si>
    <t>DTE2253101010047</t>
  </si>
  <si>
    <t>Đặng Thế</t>
  </si>
  <si>
    <t>Duyệt</t>
  </si>
  <si>
    <t>DTE2253101010060</t>
  </si>
  <si>
    <t>DTE2253101010014</t>
  </si>
  <si>
    <t>DTE2253101010045</t>
  </si>
  <si>
    <t>DTE2253101010058</t>
  </si>
  <si>
    <t>Đảng</t>
  </si>
  <si>
    <t>DTE2253101010025</t>
  </si>
  <si>
    <t>Lại Tiến</t>
  </si>
  <si>
    <t>DTE2253101010046</t>
  </si>
  <si>
    <t>DTE2253101010015</t>
  </si>
  <si>
    <t>Đô</t>
  </si>
  <si>
    <t>DTE2253101010073</t>
  </si>
  <si>
    <t>DTE2253101010028</t>
  </si>
  <si>
    <t>Trần Thân</t>
  </si>
  <si>
    <t>Giáp</t>
  </si>
  <si>
    <t>DTE2253101010018</t>
  </si>
  <si>
    <t>Lý Thị Hồng</t>
  </si>
  <si>
    <t>DTE2253101010029</t>
  </si>
  <si>
    <t>DTE2253101010019</t>
  </si>
  <si>
    <t>DTE2253101010011</t>
  </si>
  <si>
    <t>DTE2253101010070</t>
  </si>
  <si>
    <t>DTE2253101010007</t>
  </si>
  <si>
    <t>DTE2253101010006</t>
  </si>
  <si>
    <t>Phạm Đồng Đức</t>
  </si>
  <si>
    <t>DTE2253101010048</t>
  </si>
  <si>
    <t>DTE2253101010020</t>
  </si>
  <si>
    <t>DTE2253101010030</t>
  </si>
  <si>
    <t>DTE2253101010008</t>
  </si>
  <si>
    <t>DTE2253101010061</t>
  </si>
  <si>
    <t>DTE2253101010049</t>
  </si>
  <si>
    <t>DTE2253101010068</t>
  </si>
  <si>
    <t>DTE2253101010031</t>
  </si>
  <si>
    <t>DTE2253101010076</t>
  </si>
  <si>
    <t>Xaysavath</t>
  </si>
  <si>
    <t>Latthida</t>
  </si>
  <si>
    <t>DTE2253101010002</t>
  </si>
  <si>
    <t>DTE2253101010012</t>
  </si>
  <si>
    <t>DTE2253101010032</t>
  </si>
  <si>
    <t>DTE2253101010033</t>
  </si>
  <si>
    <t>Lương Đức</t>
  </si>
  <si>
    <t>DTE2253101010072</t>
  </si>
  <si>
    <t>DTE2253101010034</t>
  </si>
  <si>
    <t>Lâm Đức</t>
  </si>
  <si>
    <t>DTE2253101010062</t>
  </si>
  <si>
    <t>DTE2253101010063</t>
  </si>
  <si>
    <t>DTE2253101010021</t>
  </si>
  <si>
    <t>DTE2253101010035</t>
  </si>
  <si>
    <t>Vũ Thị Thanh</t>
  </si>
  <si>
    <t>DTE2253101010036</t>
  </si>
  <si>
    <t>DTE2253101010013</t>
  </si>
  <si>
    <t>DTE2253101010050</t>
  </si>
  <si>
    <t>DTE2253101010051</t>
  </si>
  <si>
    <t>DTE2253101010037</t>
  </si>
  <si>
    <t>Hà Thị Cẩm</t>
  </si>
  <si>
    <t>DTE2253101010009</t>
  </si>
  <si>
    <t>DTE2253101010064</t>
  </si>
  <si>
    <t>DTE2253101010065</t>
  </si>
  <si>
    <t>DTE2253101010052</t>
  </si>
  <si>
    <t>DTE2253101010022</t>
  </si>
  <si>
    <t>DTE2253101010053</t>
  </si>
  <si>
    <t>Quách Thị</t>
  </si>
  <si>
    <t>DTE2253101010003</t>
  </si>
  <si>
    <t>Đặng Ngọc</t>
  </si>
  <si>
    <t>DTE2253101010069</t>
  </si>
  <si>
    <t>DTE2253101010038</t>
  </si>
  <si>
    <t>Lưu Tiến</t>
  </si>
  <si>
    <t>DTE2253101010004</t>
  </si>
  <si>
    <t>Phạm Như</t>
  </si>
  <si>
    <t>DTE2253101010039</t>
  </si>
  <si>
    <t>Trịnh Trúc</t>
  </si>
  <si>
    <t>DTE2253101010071</t>
  </si>
  <si>
    <t>DTE2253101010040</t>
  </si>
  <si>
    <t>Bỏ học</t>
  </si>
  <si>
    <t>DTE2253101010041</t>
  </si>
  <si>
    <t>Hà Thiện</t>
  </si>
  <si>
    <t>DTE2253101010054</t>
  </si>
  <si>
    <t>DTE2253101010042</t>
  </si>
  <si>
    <t>DTE2253101010075</t>
  </si>
  <si>
    <t>DTE2253101010056</t>
  </si>
  <si>
    <t>DTE2253101010043</t>
  </si>
  <si>
    <t>Doanh Thị</t>
  </si>
  <si>
    <t>DTE2253101010066</t>
  </si>
  <si>
    <t>DTE2253101010055</t>
  </si>
  <si>
    <t>DTE2253101010023</t>
  </si>
  <si>
    <t>Đặng Hà</t>
  </si>
  <si>
    <t>DTE2253101010044</t>
  </si>
  <si>
    <t>Nguyễn Phạm Huyền</t>
  </si>
  <si>
    <t>DTE2253101010057</t>
  </si>
  <si>
    <t>DTE2253101010024</t>
  </si>
  <si>
    <t>K19 KTPT</t>
  </si>
  <si>
    <t>DTE2253101050002</t>
  </si>
  <si>
    <t>Trần Thế</t>
  </si>
  <si>
    <t>DTE2253101050009</t>
  </si>
  <si>
    <t>Nguyễn Vũ Tùng</t>
  </si>
  <si>
    <t>DTE2253101050005</t>
  </si>
  <si>
    <t>Phó Văn</t>
  </si>
  <si>
    <t>DTE2253101050006</t>
  </si>
  <si>
    <t>DTE2253101050016</t>
  </si>
  <si>
    <t>DTE2253101050010</t>
  </si>
  <si>
    <t>Tưởng Thị Phương</t>
  </si>
  <si>
    <t>DTE2253101050015</t>
  </si>
  <si>
    <t>DTE2253101050003</t>
  </si>
  <si>
    <t>Trần Thị Như</t>
  </si>
  <si>
    <t>DTE2253101050011</t>
  </si>
  <si>
    <t>Mạch Minh</t>
  </si>
  <si>
    <t>DTE2253101050004</t>
  </si>
  <si>
    <t>DTE2253101050013</t>
  </si>
  <si>
    <t>DTE2253101050014</t>
  </si>
  <si>
    <t>DTE2253101050017</t>
  </si>
  <si>
    <t>Đào Mạnh</t>
  </si>
  <si>
    <t>DTE2253101050012</t>
  </si>
  <si>
    <t>DTE2253101050008</t>
  </si>
  <si>
    <t>Lô Thị Hải</t>
  </si>
  <si>
    <t>DTE2253101050001</t>
  </si>
  <si>
    <t>K19 KTĐT</t>
  </si>
  <si>
    <t>DTE2253101040041</t>
  </si>
  <si>
    <t>DTE2253101040022</t>
  </si>
  <si>
    <t>DTE2253101040014</t>
  </si>
  <si>
    <t>DTE2253101040007</t>
  </si>
  <si>
    <t>Nông Hải</t>
  </si>
  <si>
    <t>Băng</t>
  </si>
  <si>
    <t>DTE2253101040023</t>
  </si>
  <si>
    <t>DTE2253101040005</t>
  </si>
  <si>
    <t>Võ Lê Hải</t>
  </si>
  <si>
    <t>DTE2253101040015</t>
  </si>
  <si>
    <t>DTE2253101040047</t>
  </si>
  <si>
    <t>DTE2253101040025</t>
  </si>
  <si>
    <t>DTE2253101040016</t>
  </si>
  <si>
    <t>Thân Thị Thu</t>
  </si>
  <si>
    <t>Hiên</t>
  </si>
  <si>
    <t>DTE2253101040008</t>
  </si>
  <si>
    <t>DTE2253101040043</t>
  </si>
  <si>
    <t>DTE2253101040039</t>
  </si>
  <si>
    <t>DTE2253101040049</t>
  </si>
  <si>
    <t>DTE2253101040017</t>
  </si>
  <si>
    <t>DTE2253101040027</t>
  </si>
  <si>
    <t>DTE2253101040018</t>
  </si>
  <si>
    <t>DTE2253101040045</t>
  </si>
  <si>
    <t>DTE2253101040026</t>
  </si>
  <si>
    <t>Nguyễn An</t>
  </si>
  <si>
    <t>DTE2253101040028</t>
  </si>
  <si>
    <t>DTE2253101040003</t>
  </si>
  <si>
    <t>DTE2253101040029</t>
  </si>
  <si>
    <t>DTE2253101040048</t>
  </si>
  <si>
    <t>Đỗ Danh Thành</t>
  </si>
  <si>
    <t>DTE2253101040009</t>
  </si>
  <si>
    <t>Lý Thành</t>
  </si>
  <si>
    <t>DTE2253101040046</t>
  </si>
  <si>
    <t>Trần Hữu</t>
  </si>
  <si>
    <t>Lực</t>
  </si>
  <si>
    <t>DTE2253101040030</t>
  </si>
  <si>
    <t>DTE2253101040004</t>
  </si>
  <si>
    <t>DTE2253101040031</t>
  </si>
  <si>
    <t>Vũ Nguyên</t>
  </si>
  <si>
    <t>DTE22530101040052</t>
  </si>
  <si>
    <t xml:space="preserve">Phạm Ánh </t>
  </si>
  <si>
    <t>DTE2253101040032</t>
  </si>
  <si>
    <t>Hoàng Xuân</t>
  </si>
  <si>
    <t>DTE2253101040033</t>
  </si>
  <si>
    <t>Luân Văn</t>
  </si>
  <si>
    <t>Tấn</t>
  </si>
  <si>
    <t>DTE2253101040020</t>
  </si>
  <si>
    <t>DTE2253101040006</t>
  </si>
  <si>
    <t>DTE2253101040036</t>
  </si>
  <si>
    <t>Tuân</t>
  </si>
  <si>
    <t>DTE2253101040040</t>
  </si>
  <si>
    <t>Mai Xuân</t>
  </si>
  <si>
    <t>DTE2253101040002</t>
  </si>
  <si>
    <t>DTE22530101040051</t>
  </si>
  <si>
    <t xml:space="preserve">Phạm Gia </t>
  </si>
  <si>
    <t>DTE2253101040034</t>
  </si>
  <si>
    <t>DTE22530101040050</t>
  </si>
  <si>
    <t>DTE2253101040035</t>
  </si>
  <si>
    <t>DTE2253101040001</t>
  </si>
  <si>
    <t>DTE2253101040044</t>
  </si>
  <si>
    <t>DTE2253101040010</t>
  </si>
  <si>
    <t>DTE2253101040011</t>
  </si>
  <si>
    <t>DTE2253101040013</t>
  </si>
  <si>
    <t>DTE2253101040012</t>
  </si>
  <si>
    <t>DTE2253101040037</t>
  </si>
  <si>
    <t>Hứa Dương</t>
  </si>
  <si>
    <t>DTE2253101040021</t>
  </si>
  <si>
    <t>VP KTX</t>
  </si>
  <si>
    <t>K19 Marketing 1</t>
  </si>
  <si>
    <t>DTE2253401150040</t>
  </si>
  <si>
    <t>DTE2253401150157</t>
  </si>
  <si>
    <t>Huỳnh Thị Quỳnh</t>
  </si>
  <si>
    <t>DTE2253401150156</t>
  </si>
  <si>
    <t>Lê Diệp</t>
  </si>
  <si>
    <t>DTE2253401150158</t>
  </si>
  <si>
    <t>DTE2253401150013</t>
  </si>
  <si>
    <t>Nguyễn Hoàng Mai</t>
  </si>
  <si>
    <t>DTE2253401150093</t>
  </si>
  <si>
    <t>DTE2253401150095</t>
  </si>
  <si>
    <t>DTE2253401150020</t>
  </si>
  <si>
    <t>DTE2253401150160</t>
  </si>
  <si>
    <t>Bùi Đình</t>
  </si>
  <si>
    <t>DTE2253401150001</t>
  </si>
  <si>
    <t>Lê Hân</t>
  </si>
  <si>
    <t>DTE2253401150042</t>
  </si>
  <si>
    <t>Lương Sao</t>
  </si>
  <si>
    <t>DTE2253401150104</t>
  </si>
  <si>
    <t>DTE2253401150161</t>
  </si>
  <si>
    <t>DTE2253401150011</t>
  </si>
  <si>
    <t>DTE2253401150058</t>
  </si>
  <si>
    <t>Phan Hữu</t>
  </si>
  <si>
    <t>DTE2253401150106</t>
  </si>
  <si>
    <t>Đinh Thị Nguyệt</t>
  </si>
  <si>
    <t>DTE2253401150108</t>
  </si>
  <si>
    <t>DTE2253401150162</t>
  </si>
  <si>
    <t>DTE2253401150113</t>
  </si>
  <si>
    <t>DTE2253401150002</t>
  </si>
  <si>
    <t>DTE2253401150043</t>
  </si>
  <si>
    <t>DTE2253401150164</t>
  </si>
  <si>
    <t>TrầN Thị</t>
  </si>
  <si>
    <t>HòA</t>
  </si>
  <si>
    <t>DTE2253401150115</t>
  </si>
  <si>
    <t>DTE2253401150044</t>
  </si>
  <si>
    <t>DTE2253401150163</t>
  </si>
  <si>
    <t>DTE2253401150045</t>
  </si>
  <si>
    <t>DTE2253401150119</t>
  </si>
  <si>
    <t>Tẩn Mỹ</t>
  </si>
  <si>
    <t>DTE2253401150125</t>
  </si>
  <si>
    <t>DTE2253401150015</t>
  </si>
  <si>
    <t>DTE2253401150123</t>
  </si>
  <si>
    <t>DTE2253401150023</t>
  </si>
  <si>
    <t>Đỗ Trần Lan</t>
  </si>
  <si>
    <t>DTE2253401150014</t>
  </si>
  <si>
    <t>Hoàng Mai</t>
  </si>
  <si>
    <t>DTE2253401150003</t>
  </si>
  <si>
    <t>DTE2253401150046</t>
  </si>
  <si>
    <t>DTE2253401150024</t>
  </si>
  <si>
    <t>DTE2253401150168</t>
  </si>
  <si>
    <t>Tống Trần Gia</t>
  </si>
  <si>
    <t>DTE2253401150047</t>
  </si>
  <si>
    <t>DTE2253401150004</t>
  </si>
  <si>
    <t>DTE2253401150026</t>
  </si>
  <si>
    <t>DTE2253401150048</t>
  </si>
  <si>
    <t>Nguyễn Văn Tiến</t>
  </si>
  <si>
    <t>DTE2253401150005</t>
  </si>
  <si>
    <t>Đồng Thị Phương</t>
  </si>
  <si>
    <t>DTE2253401150070</t>
  </si>
  <si>
    <t>DTE2253401150049</t>
  </si>
  <si>
    <t>Lưu Thùy</t>
  </si>
  <si>
    <t>DTE2253401150027</t>
  </si>
  <si>
    <t>DTE2253401150028</t>
  </si>
  <si>
    <t>Trịnh Hồng</t>
  </si>
  <si>
    <t>DTE2253401150006</t>
  </si>
  <si>
    <t>DTE2253401150050</t>
  </si>
  <si>
    <t>DTE2253401150053</t>
  </si>
  <si>
    <t>DTE2253401150052</t>
  </si>
  <si>
    <t>Lê Thị Trà</t>
  </si>
  <si>
    <t>DTE2253401150136</t>
  </si>
  <si>
    <t>DTE2253401150029</t>
  </si>
  <si>
    <t>Vũ Thảo</t>
  </si>
  <si>
    <t>DTE2253401150173</t>
  </si>
  <si>
    <t>DTE2253401150017</t>
  </si>
  <si>
    <t>DTE2253401150030</t>
  </si>
  <si>
    <t>DTE2253401150175</t>
  </si>
  <si>
    <t>DTE2253401150054</t>
  </si>
  <si>
    <t>DTE2253401150018</t>
  </si>
  <si>
    <t>DTE2253401150032</t>
  </si>
  <si>
    <t>Lành Thị Trương</t>
  </si>
  <si>
    <t>DTE2253401150033</t>
  </si>
  <si>
    <t>DTE2253401150008</t>
  </si>
  <si>
    <t>Tam</t>
  </si>
  <si>
    <t>DTE2253401150009</t>
  </si>
  <si>
    <t>Lục Thị Minh</t>
  </si>
  <si>
    <t>DTE2253401150034</t>
  </si>
  <si>
    <t>Ngô Thị</t>
  </si>
  <si>
    <t>DTE2253401150010</t>
  </si>
  <si>
    <t>DTE2253401150035</t>
  </si>
  <si>
    <t>DTE2253401150036</t>
  </si>
  <si>
    <t>DTE2253401150037</t>
  </si>
  <si>
    <t>DTE2253401150152</t>
  </si>
  <si>
    <t>Nhữ Hồng</t>
  </si>
  <si>
    <t>DTE2253401150153</t>
  </si>
  <si>
    <t>Hà Thị Tố</t>
  </si>
  <si>
    <t>DTE2253401150019</t>
  </si>
  <si>
    <t>K19 Marketing 2</t>
  </si>
  <si>
    <t>DTE2253401150087</t>
  </si>
  <si>
    <t>DTE2253401150091</t>
  </si>
  <si>
    <t>Đoàn Lê Phương</t>
  </si>
  <si>
    <t>DTE2253401150090</t>
  </si>
  <si>
    <t>DTE2253401150059</t>
  </si>
  <si>
    <t>DTE2253401150088</t>
  </si>
  <si>
    <t>Ninh Hồng</t>
  </si>
  <si>
    <t>DTE2253401150061</t>
  </si>
  <si>
    <t>DTE2253401150062</t>
  </si>
  <si>
    <t>DTE2253401150060</t>
  </si>
  <si>
    <t>DTE2253401150094</t>
  </si>
  <si>
    <t>DTE2253401150097</t>
  </si>
  <si>
    <t>DTE2253401150098</t>
  </si>
  <si>
    <t>DTE2253401150099</t>
  </si>
  <si>
    <t>DTE2253401150100</t>
  </si>
  <si>
    <t>DTE2253401150101</t>
  </si>
  <si>
    <t>DTE2253401150102</t>
  </si>
  <si>
    <t>DTE2253401150155</t>
  </si>
  <si>
    <t>DTE2253401150105</t>
  </si>
  <si>
    <t>DTE2253401150107</t>
  </si>
  <si>
    <t>DTE2253401150111</t>
  </si>
  <si>
    <t>Ngô Thị Hồng</t>
  </si>
  <si>
    <t>DTE2253401150063</t>
  </si>
  <si>
    <t>DTE2253401150112</t>
  </si>
  <si>
    <t>Lâm Duy</t>
  </si>
  <si>
    <t>DTE2253401150109</t>
  </si>
  <si>
    <t>DTE2253401150219</t>
  </si>
  <si>
    <t xml:space="preserve">Lương Trung </t>
  </si>
  <si>
    <t>DTE2253401150116</t>
  </si>
  <si>
    <t>DTE2253401150117</t>
  </si>
  <si>
    <t>Lê Thị Bích</t>
  </si>
  <si>
    <t>DTE2253401150065</t>
  </si>
  <si>
    <t>Vy Thị</t>
  </si>
  <si>
    <t>DTE2253401150066</t>
  </si>
  <si>
    <t>DTE2253401150122</t>
  </si>
  <si>
    <t>DTE2253401150120</t>
  </si>
  <si>
    <t>Lưu Lan</t>
  </si>
  <si>
    <t>DTE2253401150121</t>
  </si>
  <si>
    <t>DTE2253401150167</t>
  </si>
  <si>
    <t>DTE2253401150126</t>
  </si>
  <si>
    <t>DTE2253401150127</t>
  </si>
  <si>
    <t>DTE2253401150067</t>
  </si>
  <si>
    <t>Lại Thị Nhật</t>
  </si>
  <si>
    <t>DTE2253401150130</t>
  </si>
  <si>
    <t>DTE2253401150069</t>
  </si>
  <si>
    <t>DTE2253401150068</t>
  </si>
  <si>
    <t>Lưu Giao</t>
  </si>
  <si>
    <t>DTE2253401150129</t>
  </si>
  <si>
    <t>DTE2253401150071</t>
  </si>
  <si>
    <t>DTE2253401150072</t>
  </si>
  <si>
    <t>DTE2253401150131</t>
  </si>
  <si>
    <t>DTE2253401150134</t>
  </si>
  <si>
    <t>Đinh Thị Lưu</t>
  </si>
  <si>
    <t>DTE2253401150133</t>
  </si>
  <si>
    <t>DTE2253401150073</t>
  </si>
  <si>
    <t>DTE2253401150172</t>
  </si>
  <si>
    <t>Ma Thị Kiều</t>
  </si>
  <si>
    <t>DTE2253401150135</t>
  </si>
  <si>
    <t>DTE2253401150137</t>
  </si>
  <si>
    <t>Nết</t>
  </si>
  <si>
    <t>DTE2253401150138</t>
  </si>
  <si>
    <t>PhạM Thị</t>
  </si>
  <si>
    <t>DTE2253401150074</t>
  </si>
  <si>
    <t>Lương Thủy</t>
  </si>
  <si>
    <t>DTE2253401150075</t>
  </si>
  <si>
    <t>Lường Hải</t>
  </si>
  <si>
    <t>DTE2253401150076</t>
  </si>
  <si>
    <t>DTE2253401150140</t>
  </si>
  <si>
    <t>DTE2253401150141</t>
  </si>
  <si>
    <t>DTE2253401150077</t>
  </si>
  <si>
    <t>Bàng Thị Kim</t>
  </si>
  <si>
    <t>DTE2253401150143</t>
  </si>
  <si>
    <t>DTE2253401150144</t>
  </si>
  <si>
    <t>DTE2253401150078</t>
  </si>
  <si>
    <t>DTE2253401150079</t>
  </si>
  <si>
    <t>DTE2253401150146</t>
  </si>
  <si>
    <t>DTE2253401150147</t>
  </si>
  <si>
    <t>Đặng Ngọc Thái</t>
  </si>
  <si>
    <t>DTE2253401150080</t>
  </si>
  <si>
    <t>DTE2253401150150</t>
  </si>
  <si>
    <t>DTE2253401150081</t>
  </si>
  <si>
    <t>DTE2253401150181</t>
  </si>
  <si>
    <t>Vi Thị Thủy</t>
  </si>
  <si>
    <t>DTE2253401150082</t>
  </si>
  <si>
    <t>DTE2253401150084</t>
  </si>
  <si>
    <t>DTE2253401150085</t>
  </si>
  <si>
    <t>DTE2253401150083</t>
  </si>
  <si>
    <t>DTE2253401150086</t>
  </si>
  <si>
    <t>K19 MKT 3</t>
  </si>
  <si>
    <t>DTE2253401150187</t>
  </si>
  <si>
    <t>Hồ Vũ Hà</t>
  </si>
  <si>
    <t>DTE2253401150089</t>
  </si>
  <si>
    <t>Lưu Thị Lan</t>
  </si>
  <si>
    <t>DTE2253401150096</t>
  </si>
  <si>
    <t>DTE2253401150159</t>
  </si>
  <si>
    <t>Trương Thị Ngọc</t>
  </si>
  <si>
    <t>DTE2253401150203</t>
  </si>
  <si>
    <t>Cư</t>
  </si>
  <si>
    <t>DTE2253401150188</t>
  </si>
  <si>
    <t>DTE2253401150212</t>
  </si>
  <si>
    <t>DTE2253401150103</t>
  </si>
  <si>
    <t>DTE2253401150185</t>
  </si>
  <si>
    <t>Đàm Đức</t>
  </si>
  <si>
    <t>DTE2253401150186</t>
  </si>
  <si>
    <t>DTE2253401150215</t>
  </si>
  <si>
    <t>Diêm Đăng</t>
  </si>
  <si>
    <t>DTE2253401150202</t>
  </si>
  <si>
    <t>DTE2253401150191</t>
  </si>
  <si>
    <t>DTE2253401150114</t>
  </si>
  <si>
    <t>DTE2253401150210</t>
  </si>
  <si>
    <t>Lê Trung</t>
  </si>
  <si>
    <t>DTE2253401150204</t>
  </si>
  <si>
    <t>DTE2253401150022</t>
  </si>
  <si>
    <t>Ngô Thế</t>
  </si>
  <si>
    <t>DTE2253401150208</t>
  </si>
  <si>
    <t>Từ Thị Thu</t>
  </si>
  <si>
    <t>DTE2253401150192</t>
  </si>
  <si>
    <t>Phan Huy</t>
  </si>
  <si>
    <t>DTE2253401150118</t>
  </si>
  <si>
    <t>DTE2253401150165</t>
  </si>
  <si>
    <t>DTE2253401150166</t>
  </si>
  <si>
    <t>DTE2253401150124</t>
  </si>
  <si>
    <t>DTE2253401150025</t>
  </si>
  <si>
    <t>Bằng Duy</t>
  </si>
  <si>
    <t>DTE2253401150128</t>
  </si>
  <si>
    <t>DTE2253401150193</t>
  </si>
  <si>
    <t>Bùi Diệu</t>
  </si>
  <si>
    <t>DTE2253401150169</t>
  </si>
  <si>
    <t>DTE2253401150016</t>
  </si>
  <si>
    <t>DTE2253401150170</t>
  </si>
  <si>
    <t>DTE2253401150194</t>
  </si>
  <si>
    <t>DTE2253401150218</t>
  </si>
  <si>
    <t>DTE2253401150209</t>
  </si>
  <si>
    <t>Lũy</t>
  </si>
  <si>
    <t>DTE2253401150217</t>
  </si>
  <si>
    <t xml:space="preserve">Tống Văn </t>
  </si>
  <si>
    <t>DTE2253401150213</t>
  </si>
  <si>
    <t xml:space="preserve">Phó Thị Khánh </t>
  </si>
  <si>
    <t>DTE2253401150132</t>
  </si>
  <si>
    <t>Hứa Thị Ly</t>
  </si>
  <si>
    <t>DTE2253401150171</t>
  </si>
  <si>
    <t>DTE2253401150195</t>
  </si>
  <si>
    <t>DTE2253401150051</t>
  </si>
  <si>
    <t>Doãn Đức</t>
  </si>
  <si>
    <t>DTE2253401150205</t>
  </si>
  <si>
    <t>Phạm Thị Thảo</t>
  </si>
  <si>
    <t>DTE2253401150174</t>
  </si>
  <si>
    <t>Hà Yến</t>
  </si>
  <si>
    <t>DTE2253401150139</t>
  </si>
  <si>
    <t>DTE2253401150196</t>
  </si>
  <si>
    <t>DTE2253401150142</t>
  </si>
  <si>
    <t>Nông Thị Kiều</t>
  </si>
  <si>
    <t>DTE2253401150176</t>
  </si>
  <si>
    <t>DTE2253401150177</t>
  </si>
  <si>
    <t>DTE2253401150031</t>
  </si>
  <si>
    <t>Đỗ Đan</t>
  </si>
  <si>
    <t>DTE2253401150145</t>
  </si>
  <si>
    <t>Liêu Thị Khánh</t>
  </si>
  <si>
    <t>DTE2253401150206</t>
  </si>
  <si>
    <t>DTE2253401150007</t>
  </si>
  <si>
    <t>Trương Đình</t>
  </si>
  <si>
    <t>DTE2253401150148</t>
  </si>
  <si>
    <t>Tô Minh</t>
  </si>
  <si>
    <t>DTE2253401150197</t>
  </si>
  <si>
    <t>DTE2253401150211</t>
  </si>
  <si>
    <t>DTE2253401150207</t>
  </si>
  <si>
    <t>DTE2253401150178</t>
  </si>
  <si>
    <t>DTE2253401150056</t>
  </si>
  <si>
    <t>DTE2253401150198</t>
  </si>
  <si>
    <t>DTE2253401150179</t>
  </si>
  <si>
    <t>DTE2253401150200</t>
  </si>
  <si>
    <t>DTE2253401150199</t>
  </si>
  <si>
    <t>DTE2253401150149</t>
  </si>
  <si>
    <t>DTE2253401150182</t>
  </si>
  <si>
    <t>Chu Minh</t>
  </si>
  <si>
    <t>DTE2253401150201</t>
  </si>
  <si>
    <t>DTE2253401150151</t>
  </si>
  <si>
    <t>DTE2253401150057</t>
  </si>
  <si>
    <t>DTE2253401150183</t>
  </si>
  <si>
    <t>Lô Thị Thục</t>
  </si>
  <si>
    <t>DTE2253401150184</t>
  </si>
  <si>
    <t>DTE2253401150190</t>
  </si>
  <si>
    <t>DTE2253401150154</t>
  </si>
  <si>
    <t>DTE2253401150039</t>
  </si>
  <si>
    <t>K19KDQT</t>
  </si>
  <si>
    <t>DTE2253401200008</t>
  </si>
  <si>
    <t>Kiều Thị Vân</t>
  </si>
  <si>
    <t>DTE2253401200009</t>
  </si>
  <si>
    <t>DTE2253401200005</t>
  </si>
  <si>
    <t>Dương Thành</t>
  </si>
  <si>
    <t>DTE2253401200002</t>
  </si>
  <si>
    <t>DTE2253401200001</t>
  </si>
  <si>
    <t>Đoàn Mỹ</t>
  </si>
  <si>
    <t>DTE2253401200006</t>
  </si>
  <si>
    <t>DTE2253401200011</t>
  </si>
  <si>
    <t>DTE2253401200010</t>
  </si>
  <si>
    <t>DTE2253401200007</t>
  </si>
  <si>
    <t>DTE2253401200012</t>
  </si>
  <si>
    <t>DTE2253401200015</t>
  </si>
  <si>
    <t>Phương Thanh</t>
  </si>
  <si>
    <t>DTE2253401200003</t>
  </si>
  <si>
    <t>Ma Kim</t>
  </si>
  <si>
    <t>DTE2253401200004</t>
  </si>
  <si>
    <t>DTE2253401200013</t>
  </si>
  <si>
    <t>DTE2253401200020</t>
  </si>
  <si>
    <t>Saymany</t>
  </si>
  <si>
    <t xml:space="preserve">Saengtavan	</t>
  </si>
  <si>
    <t>DTE2253401200014</t>
  </si>
  <si>
    <t>DTE2253401200018</t>
  </si>
  <si>
    <t>Tín</t>
  </si>
  <si>
    <t>DTE2253401200016</t>
  </si>
  <si>
    <t>DTE2253401200017</t>
  </si>
  <si>
    <t>Vũ Phượng</t>
  </si>
  <si>
    <t>K19 QTDV DL&amp;LH</t>
  </si>
  <si>
    <t>DTE2258101030018</t>
  </si>
  <si>
    <t>DTE2258101030013</t>
  </si>
  <si>
    <t>DTE2258101030039</t>
  </si>
  <si>
    <t>DTE2258101030044</t>
  </si>
  <si>
    <t>DTE2258101030053</t>
  </si>
  <si>
    <t xml:space="preserve">Houmacksone </t>
  </si>
  <si>
    <t>Anny</t>
  </si>
  <si>
    <t>DTE2258101030019</t>
  </si>
  <si>
    <t xml:space="preserve">Lưu Trịnh Gia </t>
  </si>
  <si>
    <t>DTE2258101030020</t>
  </si>
  <si>
    <t>DTE2258101030021</t>
  </si>
  <si>
    <t xml:space="preserve">Lường Mạnh </t>
  </si>
  <si>
    <t xml:space="preserve">Cường </t>
  </si>
  <si>
    <t>DTE2258101030022</t>
  </si>
  <si>
    <t>DTE2258101030048</t>
  </si>
  <si>
    <t xml:space="preserve"> Chu Tiến</t>
  </si>
  <si>
    <t>DTE2258101030004</t>
  </si>
  <si>
    <t xml:space="preserve">Nguyễn Thị  </t>
  </si>
  <si>
    <t>DTE2258101030003</t>
  </si>
  <si>
    <t>Ôn Lệ</t>
  </si>
  <si>
    <t>DTE2258101030036</t>
  </si>
  <si>
    <t>DTE2258101030038</t>
  </si>
  <si>
    <t xml:space="preserve">Đức </t>
  </si>
  <si>
    <t>DTE2258101030014</t>
  </si>
  <si>
    <t xml:space="preserve">Bùi Phương </t>
  </si>
  <si>
    <t>DTE2258101030005</t>
  </si>
  <si>
    <t>Sái Thu</t>
  </si>
  <si>
    <t>DTE2258101030040</t>
  </si>
  <si>
    <t>DTE2258101030026</t>
  </si>
  <si>
    <t>DTE2258101030027</t>
  </si>
  <si>
    <t>DTE2258101030043</t>
  </si>
  <si>
    <t xml:space="preserve">Linh </t>
  </si>
  <si>
    <t>DTE2258101030015</t>
  </si>
  <si>
    <t>Lục Thị Ngọc</t>
  </si>
  <si>
    <t>DTE2258101030041</t>
  </si>
  <si>
    <t>DTE2258101030030</t>
  </si>
  <si>
    <t>DTE2258101030064</t>
  </si>
  <si>
    <t>Bounyatha</t>
  </si>
  <si>
    <t>Moukda</t>
  </si>
  <si>
    <t>DTE2258101030016</t>
  </si>
  <si>
    <t>Tô Ngọc</t>
  </si>
  <si>
    <t>Nương</t>
  </si>
  <si>
    <t>DTE2258101030054</t>
  </si>
  <si>
    <t>Inthanachack</t>
  </si>
  <si>
    <t>Phetnakhone</t>
  </si>
  <si>
    <t>DTE2258101030007</t>
  </si>
  <si>
    <t>DTE2258101030050</t>
  </si>
  <si>
    <t>Keovangdam</t>
  </si>
  <si>
    <t>Sitha</t>
  </si>
  <si>
    <t>DTE2258101030046</t>
  </si>
  <si>
    <t>DTE2258101030017</t>
  </si>
  <si>
    <t>Lý Thị Minh</t>
  </si>
  <si>
    <t>DTE2258101030012</t>
  </si>
  <si>
    <t>BHYT; VP KTX</t>
  </si>
  <si>
    <t>DTE2258101030052</t>
  </si>
  <si>
    <t>Phetxanavong</t>
  </si>
  <si>
    <t>Thipthida</t>
  </si>
  <si>
    <t>DTE2258101030033</t>
  </si>
  <si>
    <t>DTE2258101030008</t>
  </si>
  <si>
    <t>DTE2258101030034</t>
  </si>
  <si>
    <t>Lường Phúc</t>
  </si>
  <si>
    <t>DTE2258101030001</t>
  </si>
  <si>
    <t>DTE2258101030035</t>
  </si>
  <si>
    <t>DTE2258101030010</t>
  </si>
  <si>
    <t>DTE2258101030009</t>
  </si>
  <si>
    <t>Lớp: K19 TCNH 1</t>
  </si>
  <si>
    <t>DTE2253402010010</t>
  </si>
  <si>
    <t>DTE2253402010029</t>
  </si>
  <si>
    <t>Cao Phương</t>
  </si>
  <si>
    <t>DTE2253402010013</t>
  </si>
  <si>
    <t>DTE2253402010030</t>
  </si>
  <si>
    <t>DTE2253402010011</t>
  </si>
  <si>
    <t>DTE2253402010014</t>
  </si>
  <si>
    <t>Hoàng Phương</t>
  </si>
  <si>
    <t>DTE2253402010115</t>
  </si>
  <si>
    <t>Hoàng Thị Vân</t>
  </si>
  <si>
    <t>DTE2253402010001</t>
  </si>
  <si>
    <t>Nguyễn Bùi Hồng</t>
  </si>
  <si>
    <t>DTE2253402010012</t>
  </si>
  <si>
    <t>DTE2253402010031</t>
  </si>
  <si>
    <t>Trịnh Mai</t>
  </si>
  <si>
    <t>DTE2253402010015</t>
  </si>
  <si>
    <t>DTE2253402010138</t>
  </si>
  <si>
    <t>DTE2253402010016</t>
  </si>
  <si>
    <t xml:space="preserve">cảnh cáo </t>
  </si>
  <si>
    <t>DTE2253402010117</t>
  </si>
  <si>
    <t>DTE2253402010032</t>
  </si>
  <si>
    <t>Nguyễn Tú</t>
  </si>
  <si>
    <t>DTE2253402010033</t>
  </si>
  <si>
    <t>DTE2253402010017</t>
  </si>
  <si>
    <t>DTE2253402010034</t>
  </si>
  <si>
    <t>DTE2253402010128</t>
  </si>
  <si>
    <t>Đào Vũ</t>
  </si>
  <si>
    <t>DTE2253402010143</t>
  </si>
  <si>
    <t xml:space="preserve">Hà Văn </t>
  </si>
  <si>
    <t>Được</t>
  </si>
  <si>
    <t>Bỏ học tự do</t>
  </si>
  <si>
    <t>DTE2253402010124</t>
  </si>
  <si>
    <t>Bùi Đình Nguyên</t>
  </si>
  <si>
    <t>DTE2253402010118</t>
  </si>
  <si>
    <t>Đinh Nguyệt</t>
  </si>
  <si>
    <t>DTE2253402010002</t>
  </si>
  <si>
    <t>DTE2253402010018</t>
  </si>
  <si>
    <t>DTE2253402010145</t>
  </si>
  <si>
    <t>DTE2253402010125</t>
  </si>
  <si>
    <t>Lường Trung</t>
  </si>
  <si>
    <t>DTE2253402010036</t>
  </si>
  <si>
    <t>DTE2253402010019</t>
  </si>
  <si>
    <t>DTE2253402010020</t>
  </si>
  <si>
    <t>DTE2253402010007</t>
  </si>
  <si>
    <t>Nguyễn Trần Gia</t>
  </si>
  <si>
    <t>DTE2253402010021</t>
  </si>
  <si>
    <t>DTE2253402010004</t>
  </si>
  <si>
    <t>Vương Khánh</t>
  </si>
  <si>
    <t>DTE2253402010037</t>
  </si>
  <si>
    <t>An Thu</t>
  </si>
  <si>
    <t>cảnh cáo</t>
  </si>
  <si>
    <t>DTE2253402010140</t>
  </si>
  <si>
    <t>DTE2253402010119</t>
  </si>
  <si>
    <t>DTE2253402010038</t>
  </si>
  <si>
    <t>DTE2253402010133</t>
  </si>
  <si>
    <t>DTE2253402010022</t>
  </si>
  <si>
    <t>DTE2253402010039</t>
  </si>
  <si>
    <t>DTE2253402010126</t>
  </si>
  <si>
    <t>DTE2253402010005</t>
  </si>
  <si>
    <t>DTE2253402010023</t>
  </si>
  <si>
    <t>Là</t>
  </si>
  <si>
    <t>DTE2253402010058</t>
  </si>
  <si>
    <t>DTE2253402010024</t>
  </si>
  <si>
    <t>DTE2253402010040</t>
  </si>
  <si>
    <t>Hoàng Trần Diệp</t>
  </si>
  <si>
    <t>DTE2253402010041</t>
  </si>
  <si>
    <t>DTE2253402010131</t>
  </si>
  <si>
    <t>Lường</t>
  </si>
  <si>
    <t>DTE2253402010026</t>
  </si>
  <si>
    <t>Nguyễn Chi</t>
  </si>
  <si>
    <t>DTE2253402010025</t>
  </si>
  <si>
    <t>Vũ Thị Sao</t>
  </si>
  <si>
    <t>DTE2253402010042</t>
  </si>
  <si>
    <t>DTE2253402010027</t>
  </si>
  <si>
    <t>Nha</t>
  </si>
  <si>
    <t>DTE2253402010120</t>
  </si>
  <si>
    <t>DTE2253402010147</t>
  </si>
  <si>
    <t xml:space="preserve"> Lý Thu </t>
  </si>
  <si>
    <t>DTE2253402010043</t>
  </si>
  <si>
    <t>DTE2253402010009</t>
  </si>
  <si>
    <t>Dương Thúy</t>
  </si>
  <si>
    <t>DTE2253402010008</t>
  </si>
  <si>
    <t>DTE2253402010044</t>
  </si>
  <si>
    <t>DTE2253402010066</t>
  </si>
  <si>
    <t>DTE2253402010104</t>
  </si>
  <si>
    <t>DTE2253402010045</t>
  </si>
  <si>
    <t>DTE2253402010122</t>
  </si>
  <si>
    <t>Lâm Thị Thanh</t>
  </si>
  <si>
    <t>DTE2253402010046</t>
  </si>
  <si>
    <t>DTE2253402010137</t>
  </si>
  <si>
    <t>DTE2253402010142</t>
  </si>
  <si>
    <t>DTE2253402010047</t>
  </si>
  <si>
    <t>DTE2253402010127</t>
  </si>
  <si>
    <t>Hoàng Triệu</t>
  </si>
  <si>
    <t>DTE2253402010048</t>
  </si>
  <si>
    <t>DTE2253402010049</t>
  </si>
  <si>
    <t>Lớp: K19 TCNH 2</t>
  </si>
  <si>
    <t>DTE2253402010050</t>
  </si>
  <si>
    <t>Nguyễn Triệu Tiến</t>
  </si>
  <si>
    <t>DTE2253402010069</t>
  </si>
  <si>
    <t>Hứa Tú</t>
  </si>
  <si>
    <t>DTE2253402010130</t>
  </si>
  <si>
    <t>Nguyễn Phạm Hoàng</t>
  </si>
  <si>
    <t>DTE2253402010070</t>
  </si>
  <si>
    <t>DTE2253402010052</t>
  </si>
  <si>
    <t>Triệu Ngọc Minh</t>
  </si>
  <si>
    <t>DTE2253402010053</t>
  </si>
  <si>
    <t>Lộc Thị Minh</t>
  </si>
  <si>
    <t>DTE2253402010134</t>
  </si>
  <si>
    <t>Chanh</t>
  </si>
  <si>
    <t>DTE2253402010071</t>
  </si>
  <si>
    <t>Phan Huệ</t>
  </si>
  <si>
    <t>DTE2253402010072</t>
  </si>
  <si>
    <t>DTE2253402010055</t>
  </si>
  <si>
    <t>Nguyễn Thị Bạch</t>
  </si>
  <si>
    <t>DTE2253402010056</t>
  </si>
  <si>
    <t>DTE2253402010073</t>
  </si>
  <si>
    <t>DTE2253402010035</t>
  </si>
  <si>
    <t>Võ Văn</t>
  </si>
  <si>
    <t>DTE2253402010074</t>
  </si>
  <si>
    <t>DTE2253402010075</t>
  </si>
  <si>
    <t>DTE2253402010078</t>
  </si>
  <si>
    <t>DTE2253402010076</t>
  </si>
  <si>
    <t>DTE2253402010077</t>
  </si>
  <si>
    <t>DTE2253402010141</t>
  </si>
  <si>
    <t>DTE2253402010079</t>
  </si>
  <si>
    <t>DTE2253402010057</t>
  </si>
  <si>
    <t>DTE2253402010081</t>
  </si>
  <si>
    <t>DTE2253402010082</t>
  </si>
  <si>
    <t>DTE2253402010083</t>
  </si>
  <si>
    <t>DTE2253402010085</t>
  </si>
  <si>
    <t>DTE2253402010087</t>
  </si>
  <si>
    <t>DTE2253402010084</t>
  </si>
  <si>
    <t>DTE2253402010086</t>
  </si>
  <si>
    <t>DTE2253402010135</t>
  </si>
  <si>
    <t>DTE2253402010059</t>
  </si>
  <si>
    <t>Nghiêm Thị Hương</t>
  </si>
  <si>
    <t xml:space="preserve">Cảnh cáo </t>
  </si>
  <si>
    <t>DTE2253402010088</t>
  </si>
  <si>
    <t>DTE2253402010089</t>
  </si>
  <si>
    <t>DTE2253402010090</t>
  </si>
  <si>
    <t>DTE2253402010091</t>
  </si>
  <si>
    <t>Đặng Trần Vũ</t>
  </si>
  <si>
    <t>DTE2253402010092</t>
  </si>
  <si>
    <t>Đặng Thị Thúy</t>
  </si>
  <si>
    <t>DTE2253402010093</t>
  </si>
  <si>
    <t>DTE2253402010061</t>
  </si>
  <si>
    <t>Đặng Kim</t>
  </si>
  <si>
    <t>DTE2253402010094</t>
  </si>
  <si>
    <t>Lâm Thị Kim</t>
  </si>
  <si>
    <t>DTE2253402010062</t>
  </si>
  <si>
    <t>DTE2253402010095</t>
  </si>
  <si>
    <t>DTE2253402010063</t>
  </si>
  <si>
    <t>Trần Kim</t>
  </si>
  <si>
    <t>DTE2253402010096</t>
  </si>
  <si>
    <t>Phạm Hữu</t>
  </si>
  <si>
    <t>DTE2253402010064</t>
  </si>
  <si>
    <t>DTE2253402010097</t>
  </si>
  <si>
    <t>Triệu Văn</t>
  </si>
  <si>
    <t>DTE2253402010065</t>
  </si>
  <si>
    <t>DTE2253402010098</t>
  </si>
  <si>
    <t>DTE2253402010100</t>
  </si>
  <si>
    <t>DTE2253402010101</t>
  </si>
  <si>
    <t>Mã Thị Anh</t>
  </si>
  <si>
    <t>DTE2253402010102</t>
  </si>
  <si>
    <t>Trần Tuệ</t>
  </si>
  <si>
    <t>DTE2253402010121</t>
  </si>
  <si>
    <t>Mai Đức</t>
  </si>
  <si>
    <t>DTE2253402010129</t>
  </si>
  <si>
    <t>DTE2253402010139</t>
  </si>
  <si>
    <t>DTE2253402010067</t>
  </si>
  <si>
    <t>Bùi Thị Anh</t>
  </si>
  <si>
    <t>DTE2253402010105</t>
  </si>
  <si>
    <t>Đinh Thị Hồng</t>
  </si>
  <si>
    <t>DTE2253402010068</t>
  </si>
  <si>
    <t>DTE2253402010132</t>
  </si>
  <si>
    <t>DTE2253402010106</t>
  </si>
  <si>
    <t>Triệu Hoàng Thu</t>
  </si>
  <si>
    <t>DTE2253402010107</t>
  </si>
  <si>
    <t>DTE2253402010108</t>
  </si>
  <si>
    <t>DTE2253402010123</t>
  </si>
  <si>
    <t>DTE2253402010109</t>
  </si>
  <si>
    <t>Đàm Đình</t>
  </si>
  <si>
    <t>Tưởng</t>
  </si>
  <si>
    <t>DTE2253402010110</t>
  </si>
  <si>
    <t>Ngô Hoàng Hà</t>
  </si>
  <si>
    <t>DTE2253402010111</t>
  </si>
  <si>
    <t>DTE2253402010112</t>
  </si>
  <si>
    <t>Hoàng Hà Nhật</t>
  </si>
  <si>
    <t>DTE2253402010113</t>
  </si>
  <si>
    <t>DTE2253402010114</t>
  </si>
  <si>
    <t>DTE2253404030049</t>
  </si>
  <si>
    <t>Nghỉ học</t>
  </si>
  <si>
    <t>K19 - LKT</t>
  </si>
  <si>
    <t>DTE2253801070001</t>
  </si>
  <si>
    <t>DTE2253801070051</t>
  </si>
  <si>
    <t>Đinh Thị Bảo</t>
  </si>
  <si>
    <t>DTE2253801070050</t>
  </si>
  <si>
    <t>Giáp Thị Phương</t>
  </si>
  <si>
    <t>DTE2253801070068</t>
  </si>
  <si>
    <t>Lục Thị Vi</t>
  </si>
  <si>
    <t>DTE2253801070049</t>
  </si>
  <si>
    <t>Lưu Quỳnh</t>
  </si>
  <si>
    <t>DTE2253801070029</t>
  </si>
  <si>
    <t>DTE2253801070080</t>
  </si>
  <si>
    <t>Ninh Thị Lan</t>
  </si>
  <si>
    <t>DTE2253801070028</t>
  </si>
  <si>
    <t>DTE2253801070073</t>
  </si>
  <si>
    <t>Tu Minh</t>
  </si>
  <si>
    <t>DTE2253801070081</t>
  </si>
  <si>
    <t>DTE2253801070016</t>
  </si>
  <si>
    <t>DTE2253801070035</t>
  </si>
  <si>
    <t>Trịnh Thị Thanh</t>
  </si>
  <si>
    <t>DTE2253801070077</t>
  </si>
  <si>
    <t>Sùng A</t>
  </si>
  <si>
    <t>Ca</t>
  </si>
  <si>
    <t>DTE2253801070065</t>
  </si>
  <si>
    <t>DTE2253801070052</t>
  </si>
  <si>
    <t>Đàm Ngọc Minh</t>
  </si>
  <si>
    <t>Vi phạm nội quy KTX</t>
  </si>
  <si>
    <t>DTE2253801070071</t>
  </si>
  <si>
    <t>DTE2253801070053</t>
  </si>
  <si>
    <t>Nguyễn Kiều Lâm</t>
  </si>
  <si>
    <t>DTE2253801070078</t>
  </si>
  <si>
    <t>Trần Anh Hai</t>
  </si>
  <si>
    <t>DTE2253801070013</t>
  </si>
  <si>
    <t>Hà Bích</t>
  </si>
  <si>
    <t>DTE2253801070054</t>
  </si>
  <si>
    <t>DTE2253801070079</t>
  </si>
  <si>
    <t>Vũ Mỹ</t>
  </si>
  <si>
    <t>DTE2253801070017</t>
  </si>
  <si>
    <t>DTE2253801070082</t>
  </si>
  <si>
    <t>Đi học muộn nhiều lần</t>
  </si>
  <si>
    <t>DTE2253801070064</t>
  </si>
  <si>
    <t>DTE2253801070048</t>
  </si>
  <si>
    <t>Bùi Đức Hải</t>
  </si>
  <si>
    <t>DTE2253801070074</t>
  </si>
  <si>
    <t>Vi phạm quy chế thi</t>
  </si>
  <si>
    <t>DTE2253801070076</t>
  </si>
  <si>
    <t>DTE2253801070018</t>
  </si>
  <si>
    <t>Mông Thị Thu</t>
  </si>
  <si>
    <t>DTE2253801070002</t>
  </si>
  <si>
    <t>DTE2253801070036</t>
  </si>
  <si>
    <t>Phan Vũ Thục</t>
  </si>
  <si>
    <t>DTE2253801070037</t>
  </si>
  <si>
    <t>Vương Minh</t>
  </si>
  <si>
    <t>DTE2253801070055</t>
  </si>
  <si>
    <t>DTE2253801070019</t>
  </si>
  <si>
    <t>DTE2253801070066</t>
  </si>
  <si>
    <t>DTE2253801070031</t>
  </si>
  <si>
    <t>DTE2253801070030</t>
  </si>
  <si>
    <t>DTE2253801070056</t>
  </si>
  <si>
    <t>DTE2253801070003</t>
  </si>
  <si>
    <t>Thịnh Quang</t>
  </si>
  <si>
    <t>DTE2253801070032</t>
  </si>
  <si>
    <t>DTE2253801070069</t>
  </si>
  <si>
    <t>DTE2253801070020</t>
  </si>
  <si>
    <t>Hoàng Chung</t>
  </si>
  <si>
    <t>DTE2253801070004</t>
  </si>
  <si>
    <t>DTE2253801070033</t>
  </si>
  <si>
    <t>Phạm Mỹ</t>
  </si>
  <si>
    <t>DTE2253801070021</t>
  </si>
  <si>
    <t>DTE2253801070009</t>
  </si>
  <si>
    <t>DTE2253801070057</t>
  </si>
  <si>
    <t>DTE2253801070058</t>
  </si>
  <si>
    <t>DTE2253801070022</t>
  </si>
  <si>
    <t>Phí Thị Xuân</t>
  </si>
  <si>
    <t>DTE2253801070075</t>
  </si>
  <si>
    <t>DTE2253801070070</t>
  </si>
  <si>
    <t>DTE2253801070038</t>
  </si>
  <si>
    <t>DTE2253801070023</t>
  </si>
  <si>
    <t>Phạm Thảo</t>
  </si>
  <si>
    <t>DTE2253801070014</t>
  </si>
  <si>
    <t>Phan</t>
  </si>
  <si>
    <t>DTE2253801070024</t>
  </si>
  <si>
    <t>DTE2253801070005</t>
  </si>
  <si>
    <t>DTE2253801070025</t>
  </si>
  <si>
    <t>DTE2253801070039</t>
  </si>
  <si>
    <t>Phạm Thị Như</t>
  </si>
  <si>
    <t>DTE2253801070040</t>
  </si>
  <si>
    <t>Sim</t>
  </si>
  <si>
    <t>DTE2253801070006</t>
  </si>
  <si>
    <t>DTE2253801070015</t>
  </si>
  <si>
    <t>Dương Văn Trường</t>
  </si>
  <si>
    <t>DTE2253801070072</t>
  </si>
  <si>
    <t>Hà Thị Thành</t>
  </si>
  <si>
    <t>DTE2253801070041</t>
  </si>
  <si>
    <t>Ninh Thị</t>
  </si>
  <si>
    <t>DTE2253801070043</t>
  </si>
  <si>
    <t>Nông Phương</t>
  </si>
  <si>
    <t>DTE2253801070042</t>
  </si>
  <si>
    <t>Phạm Lê Phương</t>
  </si>
  <si>
    <t>DTE2253801070007</t>
  </si>
  <si>
    <t>DTE2253801070060</t>
  </si>
  <si>
    <t>Thính</t>
  </si>
  <si>
    <t>DTE2253801070034</t>
  </si>
  <si>
    <t>DTE2253801070045</t>
  </si>
  <si>
    <t>DTE2253801070010</t>
  </si>
  <si>
    <t>DTE2253801070044</t>
  </si>
  <si>
    <t>DTE2253801070061</t>
  </si>
  <si>
    <t>DTE2253801070046</t>
  </si>
  <si>
    <t>Đào Hoàng Thu</t>
  </si>
  <si>
    <t>DTE2253801070067</t>
  </si>
  <si>
    <t>DTE2253801070062</t>
  </si>
  <si>
    <t>Phạm Hoài</t>
  </si>
  <si>
    <t>DTE2253801070026</t>
  </si>
  <si>
    <t>DTE2253801070027</t>
  </si>
  <si>
    <t>Nguyễn Trí</t>
  </si>
  <si>
    <t>DTE2253801070011</t>
  </si>
  <si>
    <t>Chu Anh</t>
  </si>
  <si>
    <t>DTE2253801070008</t>
  </si>
  <si>
    <t>DTE2253801070063</t>
  </si>
  <si>
    <t>Nguyễn Hữu</t>
  </si>
  <si>
    <t>Tùng</t>
  </si>
  <si>
    <t>DTE2253801070047</t>
  </si>
  <si>
    <t>Lớp K19 - QLC</t>
  </si>
  <si>
    <t>DTE2253404030001</t>
  </si>
  <si>
    <t>Bế Tùng</t>
  </si>
  <si>
    <t>DTE2253404030002</t>
  </si>
  <si>
    <t>DTE2253404030054</t>
  </si>
  <si>
    <t>DTE2253404030004</t>
  </si>
  <si>
    <t>Đoàn Thị Kim</t>
  </si>
  <si>
    <t>DTE2253404030005</t>
  </si>
  <si>
    <t>DTE2253404030003</t>
  </si>
  <si>
    <t>Nguyễn Phương Huyền</t>
  </si>
  <si>
    <t>DTE2253404030046</t>
  </si>
  <si>
    <t>DTE2253404030037</t>
  </si>
  <si>
    <t>Diễn</t>
  </si>
  <si>
    <t>DTE2253404030006</t>
  </si>
  <si>
    <t>Phạm Huyền</t>
  </si>
  <si>
    <t>DTE2253404030007</t>
  </si>
  <si>
    <t>Ngô Thùy</t>
  </si>
  <si>
    <t>Doan</t>
  </si>
  <si>
    <t>DTE2253404030045</t>
  </si>
  <si>
    <t>Nghỉ học,BHYT</t>
  </si>
  <si>
    <t>DTE2253404030036</t>
  </si>
  <si>
    <t>Vũ Hữu</t>
  </si>
  <si>
    <t>DTE2253404030008</t>
  </si>
  <si>
    <t>DTE2253404030009</t>
  </si>
  <si>
    <t>DTE2253404030043</t>
  </si>
  <si>
    <t>DTE2253404030010</t>
  </si>
  <si>
    <t>DTE2253404030011</t>
  </si>
  <si>
    <t>DTE2253404030012</t>
  </si>
  <si>
    <t>Đi học ít,BHYT</t>
  </si>
  <si>
    <t>DTE2253404030013</t>
  </si>
  <si>
    <t>DTE2253404030038</t>
  </si>
  <si>
    <t>Nghỉ học, BHYT</t>
  </si>
  <si>
    <t>DTE2253404030014</t>
  </si>
  <si>
    <t>DTE2253404030052</t>
  </si>
  <si>
    <t>DTE2253404030053</t>
  </si>
  <si>
    <t>Sùng Seo</t>
  </si>
  <si>
    <t>DTE2253404030016</t>
  </si>
  <si>
    <t>DTE2253404030017</t>
  </si>
  <si>
    <t>Chu Thị Thúy</t>
  </si>
  <si>
    <t>DTE2253404030018</t>
  </si>
  <si>
    <t>DTE2253404030039</t>
  </si>
  <si>
    <t>Trần Đại</t>
  </si>
  <si>
    <t>DTE2253404030019</t>
  </si>
  <si>
    <t>Mạc Thanh</t>
  </si>
  <si>
    <t>DTE2253404030020</t>
  </si>
  <si>
    <t>DTE2253404030021</t>
  </si>
  <si>
    <t>DTE2253404030047</t>
  </si>
  <si>
    <t>DTE2253404030040</t>
  </si>
  <si>
    <t>DTE2253404030041</t>
  </si>
  <si>
    <t>DTE2253404030022</t>
  </si>
  <si>
    <t>Vàng A</t>
  </si>
  <si>
    <t>Só</t>
  </si>
  <si>
    <t>DTE2253404030050</t>
  </si>
  <si>
    <t>Tẩn Láo</t>
  </si>
  <si>
    <t>Tả</t>
  </si>
  <si>
    <t>DTE2253404030048</t>
  </si>
  <si>
    <t>DTE2253404030025</t>
  </si>
  <si>
    <t>Đinh Thị Hương</t>
  </si>
  <si>
    <t>DTE2253404030024</t>
  </si>
  <si>
    <t>Lê Hiền</t>
  </si>
  <si>
    <t>DTE2253404030026</t>
  </si>
  <si>
    <t>DTE2253404030023</t>
  </si>
  <si>
    <t>DTE2253404030027</t>
  </si>
  <si>
    <t>DTE2253404030029</t>
  </si>
  <si>
    <t>DTE2253404030028</t>
  </si>
  <si>
    <t>Đoàn Thị Huyền</t>
  </si>
  <si>
    <t>DTE2253404030030</t>
  </si>
  <si>
    <t>DTE2253404030033</t>
  </si>
  <si>
    <t>DTE2253404030031</t>
  </si>
  <si>
    <t>DTE2253404030032</t>
  </si>
  <si>
    <t>DTE2253404030034</t>
  </si>
  <si>
    <t>DTE2253404030044</t>
  </si>
  <si>
    <t>Lê Tường</t>
  </si>
  <si>
    <t>Tỷ lệ</t>
  </si>
  <si>
    <t xml:space="preserve">KHÓA 19 </t>
  </si>
  <si>
    <t>Lớp: K19 QTKD CLC</t>
  </si>
  <si>
    <t>DTE2253401010114</t>
  </si>
  <si>
    <t>Dương Việt</t>
  </si>
  <si>
    <t>DTE2253401010001</t>
  </si>
  <si>
    <t>Nguyễn Đình Tuấn</t>
  </si>
  <si>
    <t>Chuyển lớp đại trà từ học kỳ 2 năm học 2022-2023</t>
  </si>
  <si>
    <t>DTE2253401010105</t>
  </si>
  <si>
    <t>DTE2253401010300</t>
  </si>
  <si>
    <t>DTE2253401010115</t>
  </si>
  <si>
    <t>DTE2253401010116</t>
  </si>
  <si>
    <t>Vũ Yến</t>
  </si>
  <si>
    <t>Kỷ luật cảnh cáo</t>
  </si>
  <si>
    <t>DTE2253401010067</t>
  </si>
  <si>
    <t>Hà Tuấn</t>
  </si>
  <si>
    <t>DTE2253401010222</t>
  </si>
  <si>
    <t>Tạ Việt</t>
  </si>
  <si>
    <t>DTE2253401010041</t>
  </si>
  <si>
    <t xml:space="preserve">Đặng Thị Mỹ </t>
  </si>
  <si>
    <t>DTE2253401010223</t>
  </si>
  <si>
    <t>DTE2253401010016</t>
  </si>
  <si>
    <t xml:space="preserve">Nguyễn Hoàng </t>
  </si>
  <si>
    <t>DTE2253401010040</t>
  </si>
  <si>
    <t>DTE2253401010250</t>
  </si>
  <si>
    <t>DTE2253401010125</t>
  </si>
  <si>
    <t>DTE2253401010276</t>
  </si>
  <si>
    <t>Lương Thu</t>
  </si>
  <si>
    <t>DTE2253401010002</t>
  </si>
  <si>
    <t>DTE2253401010226</t>
  </si>
  <si>
    <t>DTE2253401010044</t>
  </si>
  <si>
    <t>Đào Phạm Lê Vũ</t>
  </si>
  <si>
    <t>DTE2253401010138</t>
  </si>
  <si>
    <t>DTE2253401010145</t>
  </si>
  <si>
    <t>DTE2253401010227</t>
  </si>
  <si>
    <t>DTE2253401010255</t>
  </si>
  <si>
    <t>Giáp Duy</t>
  </si>
  <si>
    <t>Khương</t>
  </si>
  <si>
    <t>DTE2253401010231</t>
  </si>
  <si>
    <t>DTE2253401010277</t>
  </si>
  <si>
    <t>Dương Nhật</t>
  </si>
  <si>
    <t>DTE2253401010164</t>
  </si>
  <si>
    <t>Vi Anh</t>
  </si>
  <si>
    <t>DTE2253401010172</t>
  </si>
  <si>
    <t>Nguyễn Thị Hiếu</t>
  </si>
  <si>
    <t>DTE2253401010239</t>
  </si>
  <si>
    <t>DTE2253401010192</t>
  </si>
  <si>
    <t>DTE2253401010244</t>
  </si>
  <si>
    <t>DTE2253401010263</t>
  </si>
  <si>
    <t>DTE2253401010004</t>
  </si>
  <si>
    <t>Thân Thị Huyền</t>
  </si>
  <si>
    <t>DTE2253401010248</t>
  </si>
  <si>
    <t>Lớp: K19 KTTH CLC</t>
  </si>
  <si>
    <t>DTE2253403010175</t>
  </si>
  <si>
    <t>DTE2253403010184</t>
  </si>
  <si>
    <t>DTE2253403010015</t>
  </si>
  <si>
    <t>DTE2253403010188</t>
  </si>
  <si>
    <t>DTE2253403010039</t>
  </si>
  <si>
    <t>DTE2253403010337</t>
  </si>
  <si>
    <t>DTE2253403010336</t>
  </si>
  <si>
    <t>DTE2253403010042</t>
  </si>
  <si>
    <t>DTE2253403010048</t>
  </si>
  <si>
    <t>DTE2253403010343</t>
  </si>
  <si>
    <t>Dương Mai</t>
  </si>
  <si>
    <t>DTE2253403010212</t>
  </si>
  <si>
    <t>DTE2253403010220</t>
  </si>
  <si>
    <t xml:space="preserve">Hồ Ngọc  </t>
  </si>
  <si>
    <t>DTE2253403010099</t>
  </si>
  <si>
    <t>Phạm Diệu</t>
  </si>
  <si>
    <t>DTE2253403010102</t>
  </si>
  <si>
    <t>Đàm Hoàng Lê</t>
  </si>
  <si>
    <t>DTE2253403010357</t>
  </si>
  <si>
    <t>DTE2253403010416</t>
  </si>
  <si>
    <t>Lê Ánh</t>
  </si>
  <si>
    <t>DTE2253403010408</t>
  </si>
  <si>
    <t>DTE2253403010359</t>
  </si>
  <si>
    <t>Ong Thị Tuyết</t>
  </si>
  <si>
    <t>DTE2253403010249</t>
  </si>
  <si>
    <t>Lương Hồng</t>
  </si>
  <si>
    <t>DTE2253403010409</t>
  </si>
  <si>
    <t>Pờ Phi</t>
  </si>
  <si>
    <t>DTE2253403010024</t>
  </si>
  <si>
    <t>DTE2253403010025</t>
  </si>
  <si>
    <t>DTE2253403010107</t>
  </si>
  <si>
    <t>DTE2253403010260</t>
  </si>
  <si>
    <t>Đoàn Văn</t>
  </si>
  <si>
    <t>DTE2253403010002</t>
  </si>
  <si>
    <t xml:space="preserve">Nguyễn Thị Như </t>
  </si>
  <si>
    <t>DTE2253403010365</t>
  </si>
  <si>
    <t>DTE2253403010273</t>
  </si>
  <si>
    <t>Chu Thanh</t>
  </si>
  <si>
    <t>DTE2253403010274</t>
  </si>
  <si>
    <t>DTE2253403010368</t>
  </si>
  <si>
    <t>DTE2253403010285</t>
  </si>
  <si>
    <t>DTE2253403010380</t>
  </si>
  <si>
    <t>Nguyễn Thị Thịnh</t>
  </si>
  <si>
    <t>Lớp: K19 QTDL&amp;KS CLC</t>
  </si>
  <si>
    <t>DTE2258101030047</t>
  </si>
  <si>
    <t>DTE2258101030006</t>
  </si>
  <si>
    <t>DTE2258101030037</t>
  </si>
  <si>
    <t>DTE2258101030024</t>
  </si>
  <si>
    <t>DTE2258101030025</t>
  </si>
  <si>
    <t>DTE2258101030028</t>
  </si>
  <si>
    <t xml:space="preserve">Phàn Thị Thanh </t>
  </si>
  <si>
    <t>DTE2258101030029</t>
  </si>
  <si>
    <t>DTE2258101030031</t>
  </si>
  <si>
    <t>DTE2258101030032</t>
  </si>
  <si>
    <t>DTE2258101030045</t>
  </si>
  <si>
    <t>Lớp: K19 TC CLC</t>
  </si>
  <si>
    <t>DTE2253402010054</t>
  </si>
  <si>
    <t>DTE2253402010051</t>
  </si>
  <si>
    <t>Phạm Nguyễn Việt</t>
  </si>
  <si>
    <t>DTE2253402010116</t>
  </si>
  <si>
    <t>DTE2253402010099</t>
  </si>
  <si>
    <t xml:space="preserve">Trương Thị </t>
  </si>
  <si>
    <t>DTE2253402010103</t>
  </si>
  <si>
    <t xml:space="preserve">Ngô Minh </t>
  </si>
  <si>
    <t>DTE2253402010136</t>
  </si>
  <si>
    <t>DTE2258101030055</t>
  </si>
  <si>
    <t xml:space="preserve"> Ndubuisi John </t>
  </si>
  <si>
    <t>Obiukwu</t>
  </si>
  <si>
    <t>DTE2258101030065</t>
  </si>
  <si>
    <t xml:space="preserve">Jolayemi Amos </t>
  </si>
  <si>
    <t>Sunday</t>
  </si>
  <si>
    <t>DTE2258101030068</t>
  </si>
  <si>
    <t>Abioye Olaoluwa</t>
  </si>
  <si>
    <t>Moses</t>
  </si>
  <si>
    <t>DTE2258101030070</t>
  </si>
  <si>
    <t>Afolabi Vincent</t>
  </si>
  <si>
    <t>Olajide</t>
  </si>
  <si>
    <t>DTE2258101030066</t>
  </si>
  <si>
    <t>Ezeudu Chinedu</t>
  </si>
  <si>
    <t>Rolland</t>
  </si>
  <si>
    <t>DTE2258101030069</t>
  </si>
  <si>
    <t>Ekwueme Onyekachi</t>
  </si>
  <si>
    <t>Charles</t>
  </si>
  <si>
    <t>DTE2258101030059</t>
  </si>
  <si>
    <t>Olumide Samuel</t>
  </si>
  <si>
    <t>Olugbenga</t>
  </si>
  <si>
    <t>DTE2258101030058</t>
  </si>
  <si>
    <t>Chibuike Constance</t>
  </si>
  <si>
    <t>Nnamani</t>
  </si>
  <si>
    <t>DTE2258101030061</t>
  </si>
  <si>
    <t>Ozoemelam Hyacinth</t>
  </si>
  <si>
    <t>Agodichukwu</t>
  </si>
  <si>
    <t>DTE2258101030056</t>
  </si>
  <si>
    <t>Gerald Chibuike</t>
  </si>
  <si>
    <t>Toke</t>
  </si>
  <si>
    <t>DTE2258101030067</t>
  </si>
  <si>
    <t>Ekweonu Godwin</t>
  </si>
  <si>
    <t>Eluemuno</t>
  </si>
  <si>
    <t>DTE2258101030062</t>
  </si>
  <si>
    <t>Chimuanya Justin</t>
  </si>
  <si>
    <t>Amaechi</t>
  </si>
  <si>
    <t>DTE2258101030057</t>
  </si>
  <si>
    <t>Chikwado Clinton</t>
  </si>
  <si>
    <t xml:space="preserve">Erondu </t>
  </si>
  <si>
    <t>DTE2253401010318</t>
  </si>
  <si>
    <t>Ewhrudjakpo Joseph</t>
  </si>
  <si>
    <t>Onoriode</t>
  </si>
  <si>
    <t>DTE2253401010315</t>
  </si>
  <si>
    <t>Berns Enowmenyang</t>
  </si>
  <si>
    <t>Ashu</t>
  </si>
  <si>
    <t>DTE2253401010311</t>
  </si>
  <si>
    <t>Gideon Chinedu</t>
  </si>
  <si>
    <t>Olinya</t>
  </si>
  <si>
    <t>DTE2253401010312</t>
  </si>
  <si>
    <t>Isioma Onyeje</t>
  </si>
  <si>
    <t>Moteh</t>
  </si>
  <si>
    <t>DTE2253401010313</t>
  </si>
  <si>
    <t>Chibuzor Samuel</t>
  </si>
  <si>
    <t>Lớp: K19LOGISTIC</t>
  </si>
  <si>
    <t>DTE2255106050009</t>
  </si>
  <si>
    <t>Dương Thị Vân</t>
  </si>
  <si>
    <t>DTE2255106050051</t>
  </si>
  <si>
    <t>Đặng Tú</t>
  </si>
  <si>
    <t>DTE2255106050020</t>
  </si>
  <si>
    <t>DTE2255106050052</t>
  </si>
  <si>
    <t>DTE2255106050005</t>
  </si>
  <si>
    <t>DTE2255106050053</t>
  </si>
  <si>
    <t>Ma Hoàng</t>
  </si>
  <si>
    <t>DTE2255106050006</t>
  </si>
  <si>
    <t>Hoàng Cao</t>
  </si>
  <si>
    <t>DTE2255106050010</t>
  </si>
  <si>
    <t>DTE2255106050021</t>
  </si>
  <si>
    <t>Nông Thúy</t>
  </si>
  <si>
    <t>DTE2255106050007</t>
  </si>
  <si>
    <t>DTE2255106050022</t>
  </si>
  <si>
    <t>Lương Hải</t>
  </si>
  <si>
    <t>DTE2255106050011</t>
  </si>
  <si>
    <t>Luân Thị Quỳnh</t>
  </si>
  <si>
    <t>DTE2255106050054</t>
  </si>
  <si>
    <t>Hứa Thị Thu</t>
  </si>
  <si>
    <t>DTE2255106050055</t>
  </si>
  <si>
    <t>DTE2255106050003</t>
  </si>
  <si>
    <t>DTE2255106050023</t>
  </si>
  <si>
    <t>Trần Viết</t>
  </si>
  <si>
    <t>DTE2255106050024</t>
  </si>
  <si>
    <t>DTE2255106050025</t>
  </si>
  <si>
    <t>Lê Mạnh</t>
  </si>
  <si>
    <t>Hiệu</t>
  </si>
  <si>
    <t>DTE2255106050056</t>
  </si>
  <si>
    <t>Đỗ Thị Xuân</t>
  </si>
  <si>
    <t>DTE2255106050026</t>
  </si>
  <si>
    <t>Trần Lệ</t>
  </si>
  <si>
    <t>DTE2255106050069</t>
  </si>
  <si>
    <t xml:space="preserve">Cao Việt </t>
  </si>
  <si>
    <t>DTE2255106050027</t>
  </si>
  <si>
    <t>Phan Thị</t>
  </si>
  <si>
    <t>DTE2255106050028</t>
  </si>
  <si>
    <t>Cao Bích</t>
  </si>
  <si>
    <t>DTE2255106050029</t>
  </si>
  <si>
    <t>Huấn</t>
  </si>
  <si>
    <t>DTE2255106050012</t>
  </si>
  <si>
    <t>DTE2255106050031</t>
  </si>
  <si>
    <t>Bùi Đức</t>
  </si>
  <si>
    <t>DTE2255106050008</t>
  </si>
  <si>
    <t>Lê Vũ</t>
  </si>
  <si>
    <t>DTE2255106050057</t>
  </si>
  <si>
    <t>Lý Thu</t>
  </si>
  <si>
    <t>DTE2255106050032</t>
  </si>
  <si>
    <t>DTE2255106050030</t>
  </si>
  <si>
    <t>Lê Diệu</t>
  </si>
  <si>
    <t>DTE2255106050034</t>
  </si>
  <si>
    <t>DTE2255106050033</t>
  </si>
  <si>
    <t>DTE2255106050013</t>
  </si>
  <si>
    <t>DTE2255106050035</t>
  </si>
  <si>
    <t>Trần Hương</t>
  </si>
  <si>
    <t>DTE2255106050068</t>
  </si>
  <si>
    <t>DTE2255106050014</t>
  </si>
  <si>
    <t>Mạc Thị Thanh</t>
  </si>
  <si>
    <t>DTE2255106050015</t>
  </si>
  <si>
    <t>Tạ Hoa</t>
  </si>
  <si>
    <t>DTE2255106050036</t>
  </si>
  <si>
    <t>Hoàng Trà</t>
  </si>
  <si>
    <t>DTE2255106050004</t>
  </si>
  <si>
    <t>DTE2255106050016</t>
  </si>
  <si>
    <t>Trần Huyền</t>
  </si>
  <si>
    <t>DTE2255106050037</t>
  </si>
  <si>
    <t>Đào Kim</t>
  </si>
  <si>
    <t>DTE2255106050038</t>
  </si>
  <si>
    <t>Đỗ Thanh</t>
  </si>
  <si>
    <t>DTE2255106050017</t>
  </si>
  <si>
    <t>DTE2255106050040</t>
  </si>
  <si>
    <t>Phạm Xuân</t>
  </si>
  <si>
    <t>DTE2255106050039</t>
  </si>
  <si>
    <t>Vũ Thị Yến</t>
  </si>
  <si>
    <t>DTE2255106050059</t>
  </si>
  <si>
    <t>Lò Thị Hồng</t>
  </si>
  <si>
    <t>DTE2255106050058</t>
  </si>
  <si>
    <t>DTE2255106050067</t>
  </si>
  <si>
    <t>Vương Thị</t>
  </si>
  <si>
    <t>DTE2255106050041</t>
  </si>
  <si>
    <t>Trần Đào Thu</t>
  </si>
  <si>
    <t>DTE2255106050060</t>
  </si>
  <si>
    <t>DTE2255106050043</t>
  </si>
  <si>
    <t>Phạm Thị Tú</t>
  </si>
  <si>
    <t>DTE2255106050001</t>
  </si>
  <si>
    <t>DTE2255106050064</t>
  </si>
  <si>
    <t>DTE2255106050065</t>
  </si>
  <si>
    <t>Lỷ Thu</t>
  </si>
  <si>
    <t>DTE2255106050061</t>
  </si>
  <si>
    <t>DTE2255106050045</t>
  </si>
  <si>
    <t>DTE2255106050044</t>
  </si>
  <si>
    <t>Nguyễn Thị Anh</t>
  </si>
  <si>
    <t>DTE2255106050046</t>
  </si>
  <si>
    <t>DưƠNg Duy</t>
  </si>
  <si>
    <t>TìNh</t>
  </si>
  <si>
    <t>DTE2255106050047</t>
  </si>
  <si>
    <t>Hoàng Thị Hương</t>
  </si>
  <si>
    <t>DTE2255106050066</t>
  </si>
  <si>
    <t>Lê Thị Quỳnh</t>
  </si>
  <si>
    <t>DTE2255106050048</t>
  </si>
  <si>
    <t>Trần Quỳnh</t>
  </si>
  <si>
    <t>DTE2255106050049</t>
  </si>
  <si>
    <t>DTE2255106050062</t>
  </si>
  <si>
    <t>DTE2255106050063</t>
  </si>
  <si>
    <t>BùI CôNg</t>
  </si>
  <si>
    <t>DTE2255106050050</t>
  </si>
  <si>
    <t>BHYT,VPQC</t>
  </si>
  <si>
    <t>DTE2255106050002</t>
  </si>
  <si>
    <t>Lớp: K19QTKD1</t>
  </si>
  <si>
    <t>DTE2253401010109</t>
  </si>
  <si>
    <t>La Thị Lan</t>
  </si>
  <si>
    <t>DTE2253401010218</t>
  </si>
  <si>
    <t>DTE2253401010062</t>
  </si>
  <si>
    <t>DTE2253401010251</t>
  </si>
  <si>
    <t>Phạm Thị Phương</t>
  </si>
  <si>
    <t>KSK</t>
  </si>
  <si>
    <t>DTE2253401010282</t>
  </si>
  <si>
    <t>KSK, bài TH</t>
  </si>
  <si>
    <t>DTE2253401010063</t>
  </si>
  <si>
    <t>DTE2253401010064</t>
  </si>
  <si>
    <t>Tạ Thị Minh</t>
  </si>
  <si>
    <t>DTE2253401010117</t>
  </si>
  <si>
    <t>DTE2253401010065</t>
  </si>
  <si>
    <t>Chúc</t>
  </si>
  <si>
    <t>DTE2253401010015</t>
  </si>
  <si>
    <t>Lý Thị Thanh</t>
  </si>
  <si>
    <t>DTE2253401010119</t>
  </si>
  <si>
    <t>Nguyễn Huy</t>
  </si>
  <si>
    <t>DTE2253401010008</t>
  </si>
  <si>
    <t>Nguyễn Bùi</t>
  </si>
  <si>
    <t>Bài TH</t>
  </si>
  <si>
    <t>DTE2253401010121</t>
  </si>
  <si>
    <t>Phạm Văn</t>
  </si>
  <si>
    <t>DTE2253401010213</t>
  </si>
  <si>
    <t>Lê Viết</t>
  </si>
  <si>
    <t>DTE2253401010273</t>
  </si>
  <si>
    <t>Tạ Văn</t>
  </si>
  <si>
    <t>DTE2253401010042</t>
  </si>
  <si>
    <t>Đoàn Thị Trà</t>
  </si>
  <si>
    <t>BHYT, bài TH</t>
  </si>
  <si>
    <t>DTE2253401010070</t>
  </si>
  <si>
    <t>DTE2253401010069</t>
  </si>
  <si>
    <t>DTE2253401010068</t>
  </si>
  <si>
    <t>DTE2253401010275</t>
  </si>
  <si>
    <t>Mã Văn</t>
  </si>
  <si>
    <t>DTE2253401010071</t>
  </si>
  <si>
    <t>DTE2253401010017</t>
  </si>
  <si>
    <t>Lâm Thị Hồng</t>
  </si>
  <si>
    <t>DTE2253401010073</t>
  </si>
  <si>
    <t>DTE2253401010134</t>
  </si>
  <si>
    <t>DTE2253401010135</t>
  </si>
  <si>
    <t>Trần Thị Nhật</t>
  </si>
  <si>
    <t>DTE2253401010077</t>
  </si>
  <si>
    <t>DTE2253401010009</t>
  </si>
  <si>
    <t>Vũ Đình</t>
  </si>
  <si>
    <t>DTE2253401010139</t>
  </si>
  <si>
    <t>DTE2253401010080</t>
  </si>
  <si>
    <t>Đỗ Gia</t>
  </si>
  <si>
    <t>DTE2253401010140</t>
  </si>
  <si>
    <t>DTE2253401010021</t>
  </si>
  <si>
    <t>DTE2253401010046</t>
  </si>
  <si>
    <t>DTE2253401010148</t>
  </si>
  <si>
    <t>DTE2253401010020</t>
  </si>
  <si>
    <t>DTE2253401010142</t>
  </si>
  <si>
    <t>DTE2253401010045</t>
  </si>
  <si>
    <t>Vũ Lan</t>
  </si>
  <si>
    <t>DTE2253401010082</t>
  </si>
  <si>
    <t>DTE2253401010010</t>
  </si>
  <si>
    <t>Phạm Gia</t>
  </si>
  <si>
    <t>Khiêm</t>
  </si>
  <si>
    <t>DTE2253401010256</t>
  </si>
  <si>
    <t>Kim Thị</t>
  </si>
  <si>
    <t>DTE2253401010304</t>
  </si>
  <si>
    <t xml:space="preserve">Tạ Thị </t>
  </si>
  <si>
    <t>BHYT, KSK, bài TH</t>
  </si>
  <si>
    <t>DTE2253401010290</t>
  </si>
  <si>
    <t>DTE2253401010083</t>
  </si>
  <si>
    <t>Ngô Thị Ngọc</t>
  </si>
  <si>
    <t>DTE2253401010022</t>
  </si>
  <si>
    <t>DTE2253401010291</t>
  </si>
  <si>
    <t xml:space="preserve">Lê Thị Khánh </t>
  </si>
  <si>
    <t>DTE2253401010023</t>
  </si>
  <si>
    <t>Trương Thị Diệu</t>
  </si>
  <si>
    <t>DTE2253401010292</t>
  </si>
  <si>
    <t xml:space="preserve">Vũ Ngọc </t>
  </si>
  <si>
    <t>DTE2253401010024</t>
  </si>
  <si>
    <t>Hà Đức</t>
  </si>
  <si>
    <t>DTE2253401010165</t>
  </si>
  <si>
    <t>DTE2253401010168</t>
  </si>
  <si>
    <t>Chu Thị Phương</t>
  </si>
  <si>
    <t>DTE2253401010005</t>
  </si>
  <si>
    <t>Dương Vũ</t>
  </si>
  <si>
    <t>DTE2253401010089</t>
  </si>
  <si>
    <t>DTE2253401010088</t>
  </si>
  <si>
    <t>DTE2253401010090</t>
  </si>
  <si>
    <t>DTE2253401010171</t>
  </si>
  <si>
    <t>Dương Thị Bích</t>
  </si>
  <si>
    <t>DTE2253401010050</t>
  </si>
  <si>
    <t>DTE2253401010091</t>
  </si>
  <si>
    <t>Dương Thị</t>
  </si>
  <si>
    <t>Ngọc</t>
  </si>
  <si>
    <t>DTE2253401010174</t>
  </si>
  <si>
    <t>Hà Minh</t>
  </si>
  <si>
    <t>DTE2253401010173</t>
  </si>
  <si>
    <t>Lưu Thúy</t>
  </si>
  <si>
    <t>DTE2253401010092</t>
  </si>
  <si>
    <t>Dương Ánh</t>
  </si>
  <si>
    <t>DTE2253401010006</t>
  </si>
  <si>
    <t>Ngô Thị Tuyết</t>
  </si>
  <si>
    <t>DTE2253401010003</t>
  </si>
  <si>
    <t>DTE2253401010177</t>
  </si>
  <si>
    <t>DTE2253401010053</t>
  </si>
  <si>
    <t>DTE2253401010011</t>
  </si>
  <si>
    <t>DTE2253401010093</t>
  </si>
  <si>
    <t>DTE2253401010094</t>
  </si>
  <si>
    <t>Ong Thế</t>
  </si>
  <si>
    <t>DTE2253401010181</t>
  </si>
  <si>
    <t>Thân Thị Trúc</t>
  </si>
  <si>
    <t>DTE2253401010183</t>
  </si>
  <si>
    <t>DTE2253401010026</t>
  </si>
  <si>
    <t>Trần Thị Hương</t>
  </si>
  <si>
    <t>DTE2253401010260</t>
  </si>
  <si>
    <t>DTE2253401010306</t>
  </si>
  <si>
    <t>Sen</t>
  </si>
  <si>
    <t>DTE2253401010095</t>
  </si>
  <si>
    <t>Hoàng Thị Thanh</t>
  </si>
  <si>
    <t>DTE2253401010191</t>
  </si>
  <si>
    <t>DTE2253401010027</t>
  </si>
  <si>
    <t>DTE2253401010096</t>
  </si>
  <si>
    <t>Thêu</t>
  </si>
  <si>
    <t>DTE2253401010271</t>
  </si>
  <si>
    <t>Hoàng Thị</t>
  </si>
  <si>
    <t>Thủy</t>
  </si>
  <si>
    <t>DTE2253401010196</t>
  </si>
  <si>
    <t>Trịnh Thương</t>
  </si>
  <si>
    <t>VPQC, bài TH</t>
  </si>
  <si>
    <t>DTE2253401010201</t>
  </si>
  <si>
    <t>Lý Mai</t>
  </si>
  <si>
    <t>DTE2253401010200</t>
  </si>
  <si>
    <t>DTE2253401010098</t>
  </si>
  <si>
    <t>Phùng Thị Thùy</t>
  </si>
  <si>
    <t>DTE2253401010029</t>
  </si>
  <si>
    <t>Hà Thị Thanh</t>
  </si>
  <si>
    <t>DTE2253401010204</t>
  </si>
  <si>
    <t>DTE2253401010030</t>
  </si>
  <si>
    <t>DTE2253401010007</t>
  </si>
  <si>
    <t>Dương Thảo</t>
  </si>
  <si>
    <t>DTE2253401010102</t>
  </si>
  <si>
    <t>Viên</t>
  </si>
  <si>
    <t>DTE2253401010103</t>
  </si>
  <si>
    <t>Nghiêm Ngọc</t>
  </si>
  <si>
    <t>DTE2253401010305</t>
  </si>
  <si>
    <t xml:space="preserve">Lăng Thị </t>
  </si>
  <si>
    <t>Vững</t>
  </si>
  <si>
    <t>DTE2253401010012</t>
  </si>
  <si>
    <t>Lớp: K19QTKD 2</t>
  </si>
  <si>
    <t>DTE2253401010013</t>
  </si>
  <si>
    <t>Dương Hoài</t>
  </si>
  <si>
    <t>DTE2253401010061</t>
  </si>
  <si>
    <t>DTE2253401010014</t>
  </si>
  <si>
    <t>Đinh Quốc</t>
  </si>
  <si>
    <t>DTE2253401010110</t>
  </si>
  <si>
    <t>Lê Đức</t>
  </si>
  <si>
    <t>DTE2253401010107</t>
  </si>
  <si>
    <t>DTE2253401010034</t>
  </si>
  <si>
    <t>DTE2253401010035</t>
  </si>
  <si>
    <t>DTE2253401010216</t>
  </si>
  <si>
    <t>Trần Thái Việt</t>
  </si>
  <si>
    <t>DTE2253401010289</t>
  </si>
  <si>
    <t>Lê Thị Diệu</t>
  </si>
  <si>
    <t>DTE2253401010294</t>
  </si>
  <si>
    <t xml:space="preserve">Ngô Thị Ngọc </t>
  </si>
  <si>
    <t>DTE2253401010038</t>
  </si>
  <si>
    <t>Dương Kim</t>
  </si>
  <si>
    <t>DTE2253401010039</t>
  </si>
  <si>
    <t>Phạm Thanh Thanh</t>
  </si>
  <si>
    <t>DTE2253401010066</t>
  </si>
  <si>
    <t>Triệu Thị Ninh</t>
  </si>
  <si>
    <t>DTE2253401010269</t>
  </si>
  <si>
    <t>DTE2253401010274</t>
  </si>
  <si>
    <t>Ngô Anh</t>
  </si>
  <si>
    <t>DTE2253401010126</t>
  </si>
  <si>
    <t>Nguyễn Long</t>
  </si>
  <si>
    <t>DTE2253401010224</t>
  </si>
  <si>
    <t>Nguyễn Vũ Minh</t>
  </si>
  <si>
    <t>DTE2253401010043</t>
  </si>
  <si>
    <t>DTE2253401010072</t>
  </si>
  <si>
    <t>Hoàng Kim</t>
  </si>
  <si>
    <t>DTE2253401010303</t>
  </si>
  <si>
    <t xml:space="preserve">Nguyễn Văn </t>
  </si>
  <si>
    <t>DTE2253401010074</t>
  </si>
  <si>
    <t>Phạm Hải</t>
  </si>
  <si>
    <t>DTE2253401010308</t>
  </si>
  <si>
    <t>Lường Thùy</t>
  </si>
  <si>
    <t>DTE2253401010129</t>
  </si>
  <si>
    <t>DTE2253401010128</t>
  </si>
  <si>
    <t>DTE2253401010018</t>
  </si>
  <si>
    <t>DTE2253401010133</t>
  </si>
  <si>
    <t>DTE2253401010075</t>
  </si>
  <si>
    <t>Bùi Thị</t>
  </si>
  <si>
    <t>DTE2253401010076</t>
  </si>
  <si>
    <t>DTE2253401010079</t>
  </si>
  <si>
    <t>DTE2253401010229</t>
  </si>
  <si>
    <t>Dương Công</t>
  </si>
  <si>
    <t>DTE2253401010147</t>
  </si>
  <si>
    <t>DTE2253401010081</t>
  </si>
  <si>
    <t>DTE2253401010228</t>
  </si>
  <si>
    <t>DTE2253401010153</t>
  </si>
  <si>
    <t>Khuyên</t>
  </si>
  <si>
    <t>DTE2253401010257</t>
  </si>
  <si>
    <t>Vi Ngọc</t>
  </si>
  <si>
    <t>DTE2253401010047</t>
  </si>
  <si>
    <t>DTE2253401010235</t>
  </si>
  <si>
    <t>DTE2253401010084</t>
  </si>
  <si>
    <t>Phạm Thị Thuỳ</t>
  </si>
  <si>
    <t>DTE2253401010157</t>
  </si>
  <si>
    <t>DTE2253401010236</t>
  </si>
  <si>
    <t>Vũ Thị Hải</t>
  </si>
  <si>
    <t>Lộc</t>
  </si>
  <si>
    <t>DTE2253401010238</t>
  </si>
  <si>
    <t>DTE2253401010085</t>
  </si>
  <si>
    <t>DTE2253401010048</t>
  </si>
  <si>
    <t>DTE2253401010161</t>
  </si>
  <si>
    <t>DTE2253401010086</t>
  </si>
  <si>
    <t>DTE2253401010163</t>
  </si>
  <si>
    <t>Đỗ Trọng</t>
  </si>
  <si>
    <t>DTE2253401010298</t>
  </si>
  <si>
    <t>Nguyễn Dương Nhật</t>
  </si>
  <si>
    <t>DTE2253401010287</t>
  </si>
  <si>
    <t>DTE2253401010049</t>
  </si>
  <si>
    <t>Đỗ Trà</t>
  </si>
  <si>
    <t>DTE2253401010087</t>
  </si>
  <si>
    <t>DTE2253401010169</t>
  </si>
  <si>
    <t>Lý Hải</t>
  </si>
  <si>
    <t>DTE2253401010051</t>
  </si>
  <si>
    <t>Âu Thị</t>
  </si>
  <si>
    <t>DTE2253401010293</t>
  </si>
  <si>
    <t>Hà Thị Minh</t>
  </si>
  <si>
    <t>DTE2253401010052</t>
  </si>
  <si>
    <t>DTE2253401010176</t>
  </si>
  <si>
    <t>DTE2253401010278</t>
  </si>
  <si>
    <t>Nhài</t>
  </si>
  <si>
    <t>DTE2253401010025</t>
  </si>
  <si>
    <t>Nguyễn Phạm Yến</t>
  </si>
  <si>
    <t>DTE2253401010279</t>
  </si>
  <si>
    <t>DTE2253401010307</t>
  </si>
  <si>
    <t>DTE2253401010241</t>
  </si>
  <si>
    <t>DTE2253401010242</t>
  </si>
  <si>
    <t>Trương Thanh</t>
  </si>
  <si>
    <t>DTE2253401010280</t>
  </si>
  <si>
    <t>Dương Trung</t>
  </si>
  <si>
    <t>DTE2253401010285</t>
  </si>
  <si>
    <t>Triệu Hồng</t>
  </si>
  <si>
    <t>DTE2253401010054</t>
  </si>
  <si>
    <t>DTE2253401010194</t>
  </si>
  <si>
    <t>DTE2253401010097</t>
  </si>
  <si>
    <t>DTE2253401010245</t>
  </si>
  <si>
    <t>DTE2253401010286</t>
  </si>
  <si>
    <t>DTE2253401010058</t>
  </si>
  <si>
    <t>Đinh Thu</t>
  </si>
  <si>
    <t>DTE2253401010057</t>
  </si>
  <si>
    <t>DTE2253401010099</t>
  </si>
  <si>
    <t>DTE2253401010281</t>
  </si>
  <si>
    <t>DTE2253401010056</t>
  </si>
  <si>
    <t>Nguyễn Lê Ngọc</t>
  </si>
  <si>
    <t>DTE2253401010100</t>
  </si>
  <si>
    <t>Triệu</t>
  </si>
  <si>
    <t>DTE2253401010247</t>
  </si>
  <si>
    <t>DTE2253401010264</t>
  </si>
  <si>
    <t>DTE2253401010206</t>
  </si>
  <si>
    <t>Ma Phúc</t>
  </si>
  <si>
    <t>DTE2253401010101</t>
  </si>
  <si>
    <t>DTE2253401010208</t>
  </si>
  <si>
    <t>Tươi</t>
  </si>
  <si>
    <t>DTE2253401010265</t>
  </si>
  <si>
    <t>Hà Thị Hồng</t>
  </si>
  <si>
    <t>DTE2253401010032</t>
  </si>
  <si>
    <t>Nguyễn Cẩm</t>
  </si>
  <si>
    <t>DTE2253401010031</t>
  </si>
  <si>
    <t>DTE2253401010266</t>
  </si>
  <si>
    <t>Trịnh Thế</t>
  </si>
  <si>
    <t>Việt</t>
  </si>
  <si>
    <t>DTE2253401010059</t>
  </si>
  <si>
    <t>DTE2253401010104</t>
  </si>
  <si>
    <t>Lục Ngọc</t>
  </si>
  <si>
    <t>DTE2253401010060</t>
  </si>
  <si>
    <t>DTE2253401010033</t>
  </si>
  <si>
    <t>Lớp: K19QTKD 3</t>
  </si>
  <si>
    <t>DTE2253401010106</t>
  </si>
  <si>
    <t>Nguyễn Ngọc Mai</t>
  </si>
  <si>
    <t>DTE2253401010108</t>
  </si>
  <si>
    <t>DTE2253401010113</t>
  </si>
  <si>
    <t>Luân Ngọc</t>
  </si>
  <si>
    <t>DTE2253401010112</t>
  </si>
  <si>
    <t>DTE2253401010111</t>
  </si>
  <si>
    <t>DTE2253401010219</t>
  </si>
  <si>
    <t>Dương Phương</t>
  </si>
  <si>
    <t>Bách</t>
  </si>
  <si>
    <t>DTE2253401010220</t>
  </si>
  <si>
    <t>DTE2253401010221</t>
  </si>
  <si>
    <t>Phạm Thị Kim</t>
  </si>
  <si>
    <t>DTE2253401010118</t>
  </si>
  <si>
    <t>DTE2253401010120</t>
  </si>
  <si>
    <t>Vũ Tuấn</t>
  </si>
  <si>
    <t>DTE2253401010122</t>
  </si>
  <si>
    <t>Lý Thị Thùy</t>
  </si>
  <si>
    <t>DTE2253401010214</t>
  </si>
  <si>
    <t>Triệu Thành</t>
  </si>
  <si>
    <t>DTE2253401010267</t>
  </si>
  <si>
    <t>Lưu Tâm</t>
  </si>
  <si>
    <t>DTE2253401010215</t>
  </si>
  <si>
    <t>Lê Đăng</t>
  </si>
  <si>
    <t>DTE2253401010124</t>
  </si>
  <si>
    <t>DTE2253401010123</t>
  </si>
  <si>
    <t>Quách Việt</t>
  </si>
  <si>
    <t>DTE2253401010127</t>
  </si>
  <si>
    <t>Thân Đức Minh</t>
  </si>
  <si>
    <t>DTE2253401010131</t>
  </si>
  <si>
    <t>Mông Thị</t>
  </si>
  <si>
    <t>DTE2253401010130</t>
  </si>
  <si>
    <t>Tô Thị</t>
  </si>
  <si>
    <t>DTE2253401010225</t>
  </si>
  <si>
    <t>Phí Minh</t>
  </si>
  <si>
    <t>DTE2253401010132</t>
  </si>
  <si>
    <t>DTE2253401010253</t>
  </si>
  <si>
    <t>DTE2253401010136</t>
  </si>
  <si>
    <t>Phạm Huy</t>
  </si>
  <si>
    <t>DTE2253401010137</t>
  </si>
  <si>
    <t>Phạm Quốc</t>
  </si>
  <si>
    <t>Hội</t>
  </si>
  <si>
    <t>DTE2253401010268</t>
  </si>
  <si>
    <t>Vi Thị Thu</t>
  </si>
  <si>
    <t>DTE2253401010141</t>
  </si>
  <si>
    <t>Vương Công</t>
  </si>
  <si>
    <t>DTE2253401010146</t>
  </si>
  <si>
    <t>DTE2253401010230</t>
  </si>
  <si>
    <t>DTE2253401010149</t>
  </si>
  <si>
    <t>DTE2253401010150</t>
  </si>
  <si>
    <t>Huỳnh</t>
  </si>
  <si>
    <t>DTE2253401010143</t>
  </si>
  <si>
    <t>DTE2253401010144</t>
  </si>
  <si>
    <t>DTE2253401010151</t>
  </si>
  <si>
    <t>DTE2253401010254</t>
  </si>
  <si>
    <t>BHYT,VPNQ</t>
  </si>
  <si>
    <t>DTE2253401010152</t>
  </si>
  <si>
    <t>Phạm Đăng</t>
  </si>
  <si>
    <t>DTE2253401010154</t>
  </si>
  <si>
    <t>Kim</t>
  </si>
  <si>
    <t>DTE2253401010155</t>
  </si>
  <si>
    <t>DTE2253401010233</t>
  </si>
  <si>
    <t>Luân Thị</t>
  </si>
  <si>
    <t>DTE2253401010158</t>
  </si>
  <si>
    <t>DTE2253401010232</t>
  </si>
  <si>
    <t>Nguyễn Thị Hoàng</t>
  </si>
  <si>
    <t>DTE2253401010156</t>
  </si>
  <si>
    <t>DTE2253401010234</t>
  </si>
  <si>
    <t>DTE2253401010237</t>
  </si>
  <si>
    <t>DTE2253401010159</t>
  </si>
  <si>
    <t>DTE2253401010160</t>
  </si>
  <si>
    <t>DTE2253401010162</t>
  </si>
  <si>
    <t>Lương Quỳnh</t>
  </si>
  <si>
    <t>DTE2253401010283</t>
  </si>
  <si>
    <t>Phạm Đức</t>
  </si>
  <si>
    <t>DTE2253401010166</t>
  </si>
  <si>
    <t>DTE2253401010167</t>
  </si>
  <si>
    <t>DTE2253401010170</t>
  </si>
  <si>
    <t>DTE2253401010258</t>
  </si>
  <si>
    <t>Hà Ước</t>
  </si>
  <si>
    <t>Nguyện</t>
  </si>
  <si>
    <t>DTE2253401010259</t>
  </si>
  <si>
    <t>Đường Đại</t>
  </si>
  <si>
    <t>DTE2253401010178</t>
  </si>
  <si>
    <t>Bùi Lâm</t>
  </si>
  <si>
    <t>DTE2253401010179</t>
  </si>
  <si>
    <t>DTE2253401010180</t>
  </si>
  <si>
    <t>Nguyễn Thị Hằng</t>
  </si>
  <si>
    <t>DTE2253401010240</t>
  </si>
  <si>
    <t>DTE2253401010184</t>
  </si>
  <si>
    <t>DTE2253401010185</t>
  </si>
  <si>
    <t>DTE2253401010243</t>
  </si>
  <si>
    <t>DTE2253401010186</t>
  </si>
  <si>
    <t>Hoàng Thị Mỹ</t>
  </si>
  <si>
    <t>DTE2253401010190</t>
  </si>
  <si>
    <t>DTE2253401010189</t>
  </si>
  <si>
    <t>DTE2253401010187</t>
  </si>
  <si>
    <t>DTE2253401010188</t>
  </si>
  <si>
    <t>DTE2253401010262</t>
  </si>
  <si>
    <t>Nguyễn Lệ</t>
  </si>
  <si>
    <t>DTE2253401010193</t>
  </si>
  <si>
    <t>DTE2253401010195</t>
  </si>
  <si>
    <t>DTE2253401010197</t>
  </si>
  <si>
    <t>DTE2253401010199</t>
  </si>
  <si>
    <t>DTE2253401010198</t>
  </si>
  <si>
    <t>Đinh Thị Thủy</t>
  </si>
  <si>
    <t>DTE2253401010202</t>
  </si>
  <si>
    <t>DTE2253401010203</t>
  </si>
  <si>
    <t>DTE2253401010314</t>
  </si>
  <si>
    <t>Trịnh</t>
  </si>
  <si>
    <t>VPNQ</t>
  </si>
  <si>
    <t>DTE2253401010246</t>
  </si>
  <si>
    <t>Luân Thanh</t>
  </si>
  <si>
    <t>DTE2253401010302</t>
  </si>
  <si>
    <t xml:space="preserve">Nguyễn Xuân </t>
  </si>
  <si>
    <t>DTE2253401010205</t>
  </si>
  <si>
    <t>Hoàng Thái</t>
  </si>
  <si>
    <t>DTE2253401010207</t>
  </si>
  <si>
    <t>Đặng Văn</t>
  </si>
  <si>
    <t>DTE2253401010249</t>
  </si>
  <si>
    <t>Ngô Quang</t>
  </si>
  <si>
    <t>DTE2253401010288</t>
  </si>
  <si>
    <t>DTE2253401010209</t>
  </si>
  <si>
    <t>DTE2253401010211</t>
  </si>
  <si>
    <t>Đỗ Nguyên</t>
  </si>
  <si>
    <t>DTE2253401010210</t>
  </si>
  <si>
    <t>Long Nguyễn Anh</t>
  </si>
  <si>
    <t>DTE2253401010212</t>
  </si>
  <si>
    <t>Chu Thị Hải</t>
  </si>
  <si>
    <t>DTE2253401010284</t>
  </si>
  <si>
    <t xml:space="preserve">Thái Nguyên, ngày     tháng   năm </t>
  </si>
  <si>
    <t xml:space="preserve">      NGƯỜI LẬP</t>
  </si>
  <si>
    <t>KT. TRƯỞNG KHOA</t>
  </si>
  <si>
    <t>P. TRƯỞNG KHOA</t>
  </si>
  <si>
    <t>La Quí Dương</t>
  </si>
  <si>
    <t>Hà Thị Thanh 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</si>
</sst>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51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sz val="10"/>
      <color indexed="8"/>
      <name val="Arial"/>
      <family val="2"/>
      <charset val="163"/>
    </font>
    <font>
      <b/>
      <sz val="12"/>
      <color theme="1"/>
      <name val="Times New Roman"/>
      <family val="1"/>
    </font>
    <font>
      <sz val="11"/>
      <color indexed="8"/>
      <name val="Calibri"/>
      <family val="2"/>
      <charset val="1"/>
    </font>
    <font>
      <sz val="14"/>
      <color theme="1"/>
      <name val="Times New Roman"/>
      <family val="2"/>
      <charset val="163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2"/>
      <charset val="163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sz val="11"/>
      <color indexed="8"/>
      <name val="Times New Roman"/>
      <family val="1"/>
    </font>
    <font>
      <b/>
      <u/>
      <sz val="12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  <charset val="163"/>
    </font>
    <font>
      <sz val="11"/>
      <color theme="1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</font>
    <font>
      <sz val="12"/>
      <color theme="1"/>
      <name val="Times New Roman"/>
      <family val="1"/>
      <charset val="163"/>
    </font>
    <font>
      <sz val="13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indexed="8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rgb="FF000000"/>
      <name val="Times New Roman"/>
      <family val="1"/>
    </font>
    <font>
      <sz val="12"/>
      <color theme="1"/>
      <name val="Cambria"/>
      <family val="1"/>
      <scheme val="major"/>
    </font>
    <font>
      <sz val="8"/>
      <color rgb="FFFF0000"/>
      <name val="Arial"/>
      <family val="2"/>
    </font>
    <font>
      <sz val="12"/>
      <color indexed="8"/>
      <name val="Cambria"/>
      <family val="1"/>
      <scheme val="major"/>
    </font>
    <font>
      <sz val="12"/>
      <color rgb="FF434343"/>
      <name val="Times New Roman"/>
      <family val="1"/>
    </font>
    <font>
      <sz val="12"/>
      <color indexed="8"/>
      <name val="Times New Roman"/>
      <family val="1"/>
      <charset val="163"/>
    </font>
    <font>
      <i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6">
    <xf numFmtId="0" fontId="0" fillId="0" borderId="0"/>
    <xf numFmtId="0" fontId="6" fillId="0" borderId="0"/>
    <xf numFmtId="0" fontId="7" fillId="0" borderId="0"/>
    <xf numFmtId="0" fontId="6" fillId="0" borderId="0"/>
    <xf numFmtId="0" fontId="9" fillId="0" borderId="0"/>
    <xf numFmtId="0" fontId="11" fillId="0" borderId="0"/>
    <xf numFmtId="0" fontId="12" fillId="0" borderId="0"/>
    <xf numFmtId="0" fontId="6" fillId="0" borderId="0"/>
    <xf numFmtId="0" fontId="6" fillId="0" borderId="0"/>
    <xf numFmtId="0" fontId="16" fillId="0" borderId="0"/>
    <xf numFmtId="0" fontId="26" fillId="0" borderId="0"/>
    <xf numFmtId="0" fontId="27" fillId="0" borderId="0"/>
    <xf numFmtId="0" fontId="4" fillId="0" borderId="0"/>
    <xf numFmtId="0" fontId="2" fillId="0" borderId="0"/>
    <xf numFmtId="9" fontId="33" fillId="0" borderId="0" applyFont="0" applyFill="0" applyBorder="0" applyAlignment="0" applyProtection="0"/>
    <xf numFmtId="0" fontId="1" fillId="0" borderId="0"/>
  </cellStyleXfs>
  <cellXfs count="432">
    <xf numFmtId="0" fontId="0" fillId="0" borderId="0" xfId="0"/>
    <xf numFmtId="0" fontId="0" fillId="0" borderId="0" xfId="0" applyFill="1"/>
    <xf numFmtId="0" fontId="5" fillId="0" borderId="0" xfId="0" applyFont="1" applyFill="1" applyAlignment="1"/>
    <xf numFmtId="0" fontId="14" fillId="0" borderId="0" xfId="0" applyFont="1" applyFill="1" applyBorder="1" applyAlignment="1">
      <alignment vertical="top"/>
    </xf>
    <xf numFmtId="0" fontId="4" fillId="0" borderId="0" xfId="0" applyFont="1" applyFill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21" fillId="0" borderId="0" xfId="0" applyFont="1" applyFill="1" applyAlignment="1"/>
    <xf numFmtId="0" fontId="4" fillId="0" borderId="3" xfId="0" applyFont="1" applyBorder="1"/>
    <xf numFmtId="0" fontId="14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/>
    <xf numFmtId="0" fontId="28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/>
    <xf numFmtId="0" fontId="5" fillId="0" borderId="3" xfId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11" xfId="0" applyFont="1" applyBorder="1"/>
    <xf numFmtId="0" fontId="15" fillId="2" borderId="14" xfId="0" applyFont="1" applyFill="1" applyBorder="1" applyAlignment="1">
      <alignment horizontal="center"/>
    </xf>
    <xf numFmtId="0" fontId="5" fillId="2" borderId="0" xfId="12" applyFont="1" applyFill="1" applyAlignment="1">
      <alignment horizontal="left"/>
    </xf>
    <xf numFmtId="0" fontId="5" fillId="2" borderId="15" xfId="12" applyFont="1" applyFill="1" applyBorder="1" applyAlignment="1">
      <alignment horizontal="center" vertical="center" wrapText="1"/>
    </xf>
    <xf numFmtId="0" fontId="5" fillId="2" borderId="1" xfId="12" applyFont="1" applyFill="1" applyBorder="1" applyAlignment="1">
      <alignment horizontal="center" vertical="center"/>
    </xf>
    <xf numFmtId="0" fontId="5" fillId="2" borderId="0" xfId="12" applyFont="1" applyFill="1" applyAlignment="1">
      <alignment horizontal="center"/>
    </xf>
    <xf numFmtId="0" fontId="5" fillId="2" borderId="1" xfId="12" applyFont="1" applyFill="1" applyBorder="1" applyAlignment="1">
      <alignment horizontal="center"/>
    </xf>
    <xf numFmtId="0" fontId="0" fillId="0" borderId="0" xfId="0" applyFill="1" applyBorder="1"/>
    <xf numFmtId="0" fontId="5" fillId="0" borderId="14" xfId="0" applyFont="1" applyBorder="1" applyAlignment="1">
      <alignment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/>
    <xf numFmtId="0" fontId="14" fillId="0" borderId="14" xfId="0" applyFont="1" applyBorder="1"/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top"/>
    </xf>
    <xf numFmtId="0" fontId="15" fillId="0" borderId="14" xfId="0" applyFont="1" applyBorder="1"/>
    <xf numFmtId="0" fontId="15" fillId="0" borderId="14" xfId="0" applyFont="1" applyBorder="1" applyAlignment="1">
      <alignment horizontal="left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wrapText="1"/>
    </xf>
    <xf numFmtId="0" fontId="5" fillId="0" borderId="14" xfId="0" applyFont="1" applyBorder="1"/>
    <xf numFmtId="0" fontId="8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/>
    <xf numFmtId="0" fontId="4" fillId="0" borderId="14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7" fillId="0" borderId="19" xfId="1" applyNumberFormat="1" applyFont="1" applyFill="1" applyBorder="1" applyAlignment="1" applyProtection="1">
      <alignment horizontal="center" vertical="center" wrapText="1"/>
    </xf>
    <xf numFmtId="0" fontId="37" fillId="0" borderId="20" xfId="1" applyNumberFormat="1" applyFont="1" applyFill="1" applyBorder="1" applyAlignment="1" applyProtection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/>
    </xf>
    <xf numFmtId="0" fontId="37" fillId="0" borderId="11" xfId="1" applyNumberFormat="1" applyFont="1" applyFill="1" applyBorder="1" applyAlignment="1" applyProtection="1">
      <alignment horizontal="center" vertical="center" wrapText="1"/>
    </xf>
    <xf numFmtId="0" fontId="37" fillId="0" borderId="21" xfId="1" applyNumberFormat="1" applyFont="1" applyFill="1" applyBorder="1" applyAlignment="1" applyProtection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0" fillId="0" borderId="21" xfId="1" applyNumberFormat="1" applyFont="1" applyFill="1" applyBorder="1" applyAlignment="1" applyProtection="1">
      <alignment horizontal="center"/>
    </xf>
    <xf numFmtId="0" fontId="20" fillId="0" borderId="21" xfId="1" applyNumberFormat="1" applyFont="1" applyFill="1" applyBorder="1" applyAlignment="1" applyProtection="1"/>
    <xf numFmtId="0" fontId="18" fillId="0" borderId="21" xfId="0" applyNumberFormat="1" applyFont="1" applyFill="1" applyBorder="1" applyAlignment="1" applyProtection="1"/>
    <xf numFmtId="0" fontId="20" fillId="0" borderId="2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20" fillId="0" borderId="21" xfId="0" applyNumberFormat="1" applyFont="1" applyFill="1" applyBorder="1" applyAlignment="1" applyProtection="1"/>
    <xf numFmtId="0" fontId="25" fillId="0" borderId="2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1" fillId="0" borderId="21" xfId="1" applyNumberFormat="1" applyFont="1" applyFill="1" applyBorder="1" applyAlignment="1" applyProtection="1">
      <alignment horizontal="left" vertical="center" wrapText="1"/>
    </xf>
    <xf numFmtId="0" fontId="18" fillId="0" borderId="2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21" xfId="0" applyNumberFormat="1" applyFont="1" applyFill="1" applyBorder="1" applyAlignment="1" applyProtection="1"/>
    <xf numFmtId="0" fontId="36" fillId="2" borderId="21" xfId="0" applyNumberFormat="1" applyFont="1" applyFill="1" applyBorder="1" applyAlignment="1" applyProtection="1"/>
    <xf numFmtId="0" fontId="36" fillId="0" borderId="21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21" xfId="0" applyNumberFormat="1" applyFont="1" applyFill="1" applyBorder="1" applyAlignment="1" applyProtection="1"/>
    <xf numFmtId="0" fontId="18" fillId="2" borderId="21" xfId="0" applyFont="1" applyFill="1" applyBorder="1" applyAlignment="1">
      <alignment horizont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37" fillId="0" borderId="21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/>
    </xf>
    <xf numFmtId="0" fontId="2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40" fillId="0" borderId="0" xfId="0" applyFont="1"/>
    <xf numFmtId="0" fontId="37" fillId="0" borderId="18" xfId="0" applyFont="1" applyBorder="1" applyAlignment="1">
      <alignment horizontal="center" vertical="center" wrapText="1"/>
    </xf>
    <xf numFmtId="0" fontId="20" fillId="0" borderId="11" xfId="1" applyNumberFormat="1" applyFont="1" applyFill="1" applyBorder="1" applyAlignment="1" applyProtection="1">
      <alignment horizontal="center" vertical="center"/>
    </xf>
    <xf numFmtId="0" fontId="20" fillId="0" borderId="21" xfId="1" applyNumberFormat="1" applyFont="1" applyFill="1" applyBorder="1" applyAlignment="1" applyProtection="1">
      <alignment horizontal="center" vertical="center"/>
    </xf>
    <xf numFmtId="0" fontId="20" fillId="0" borderId="18" xfId="1" applyNumberFormat="1" applyFont="1" applyFill="1" applyBorder="1" applyAlignment="1" applyProtection="1">
      <alignment horizontal="left" vertical="center"/>
    </xf>
    <xf numFmtId="0" fontId="20" fillId="0" borderId="11" xfId="1" applyNumberFormat="1" applyFont="1" applyFill="1" applyBorder="1" applyAlignment="1" applyProtection="1">
      <alignment horizontal="left" vertical="center"/>
    </xf>
    <xf numFmtId="0" fontId="25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1" xfId="0" applyFont="1" applyBorder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0" fillId="0" borderId="21" xfId="0" applyFont="1" applyFill="1" applyBorder="1"/>
    <xf numFmtId="0" fontId="25" fillId="0" borderId="11" xfId="0" applyFont="1" applyBorder="1" applyAlignment="1">
      <alignment horizontal="center"/>
    </xf>
    <xf numFmtId="0" fontId="20" fillId="0" borderId="21" xfId="0" applyFont="1" applyBorder="1"/>
    <xf numFmtId="0" fontId="36" fillId="0" borderId="21" xfId="0" applyFont="1" applyBorder="1"/>
    <xf numFmtId="0" fontId="36" fillId="0" borderId="21" xfId="0" applyFont="1" applyBorder="1" applyAlignment="1">
      <alignment horizontal="center"/>
    </xf>
    <xf numFmtId="0" fontId="25" fillId="0" borderId="21" xfId="0" applyFont="1" applyBorder="1"/>
    <xf numFmtId="0" fontId="25" fillId="0" borderId="18" xfId="1" applyNumberFormat="1" applyFont="1" applyFill="1" applyBorder="1" applyAlignment="1" applyProtection="1">
      <alignment horizontal="left" vertical="center"/>
    </xf>
    <xf numFmtId="0" fontId="25" fillId="0" borderId="11" xfId="1" applyNumberFormat="1" applyFont="1" applyFill="1" applyBorder="1" applyAlignment="1" applyProtection="1">
      <alignment horizontal="left" vertical="center"/>
    </xf>
    <xf numFmtId="0" fontId="8" fillId="2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1" fillId="0" borderId="1" xfId="0" applyFont="1" applyBorder="1" applyAlignment="1">
      <alignment horizontal="left" vertical="center"/>
    </xf>
    <xf numFmtId="0" fontId="31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0" borderId="1" xfId="0" applyFont="1" applyBorder="1" applyAlignment="1">
      <alignment horizontal="center"/>
    </xf>
    <xf numFmtId="0" fontId="5" fillId="0" borderId="0" xfId="0" applyFont="1" applyFill="1"/>
    <xf numFmtId="0" fontId="5" fillId="0" borderId="11" xfId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/>
    </xf>
    <xf numFmtId="0" fontId="14" fillId="0" borderId="11" xfId="0" applyNumberFormat="1" applyFont="1" applyFill="1" applyBorder="1" applyAlignment="1" applyProtection="1"/>
    <xf numFmtId="0" fontId="15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14" fillId="0" borderId="11" xfId="0" applyNumberFormat="1" applyFont="1" applyFill="1" applyBorder="1" applyAlignment="1" applyProtection="1">
      <alignment vertical="center" wrapText="1"/>
    </xf>
    <xf numFmtId="0" fontId="14" fillId="2" borderId="11" xfId="0" applyNumberFormat="1" applyFont="1" applyFill="1" applyBorder="1" applyAlignment="1" applyProtection="1">
      <alignment vertical="center" wrapText="1"/>
    </xf>
    <xf numFmtId="0" fontId="14" fillId="0" borderId="11" xfId="0" applyNumberFormat="1" applyFont="1" applyFill="1" applyBorder="1" applyAlignment="1" applyProtection="1">
      <alignment vertical="top" wrapText="1"/>
    </xf>
    <xf numFmtId="0" fontId="4" fillId="0" borderId="23" xfId="0" applyFont="1" applyBorder="1"/>
    <xf numFmtId="0" fontId="4" fillId="0" borderId="22" xfId="0" applyFont="1" applyBorder="1" applyAlignment="1">
      <alignment horizontal="center"/>
    </xf>
    <xf numFmtId="0" fontId="4" fillId="0" borderId="24" xfId="0" applyFont="1" applyBorder="1"/>
    <xf numFmtId="0" fontId="4" fillId="0" borderId="14" xfId="2" applyFont="1" applyBorder="1" applyAlignment="1">
      <alignment horizontal="left" vertical="top" wrapText="1"/>
    </xf>
    <xf numFmtId="0" fontId="4" fillId="0" borderId="24" xfId="2" applyFont="1" applyBorder="1" applyAlignment="1">
      <alignment horizontal="left" vertical="top" wrapText="1"/>
    </xf>
    <xf numFmtId="0" fontId="4" fillId="0" borderId="23" xfId="2" applyFont="1" applyBorder="1" applyAlignment="1">
      <alignment horizontal="left" vertical="top" wrapText="1"/>
    </xf>
    <xf numFmtId="0" fontId="3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14" xfId="2" applyFont="1" applyBorder="1" applyAlignment="1">
      <alignment horizontal="center" vertical="top" wrapText="1"/>
    </xf>
    <xf numFmtId="0" fontId="4" fillId="0" borderId="14" xfId="2" applyFont="1" applyBorder="1" applyAlignment="1">
      <alignment horizontal="left" vertical="center" wrapText="1"/>
    </xf>
    <xf numFmtId="0" fontId="4" fillId="0" borderId="24" xfId="2" applyFont="1" applyBorder="1" applyAlignment="1">
      <alignment horizontal="left" vertical="center" wrapText="1"/>
    </xf>
    <xf numFmtId="0" fontId="4" fillId="0" borderId="23" xfId="2" applyFont="1" applyBorder="1" applyAlignment="1">
      <alignment horizontal="left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/>
    <xf numFmtId="0" fontId="14" fillId="0" borderId="24" xfId="0" applyNumberFormat="1" applyFont="1" applyFill="1" applyBorder="1" applyAlignment="1" applyProtection="1"/>
    <xf numFmtId="0" fontId="14" fillId="0" borderId="14" xfId="0" applyNumberFormat="1" applyFont="1" applyFill="1" applyBorder="1" applyAlignment="1" applyProtection="1">
      <alignment wrapText="1"/>
    </xf>
    <xf numFmtId="0" fontId="15" fillId="0" borderId="14" xfId="0" applyNumberFormat="1" applyFont="1" applyFill="1" applyBorder="1" applyAlignment="1" applyProtection="1">
      <alignment wrapText="1"/>
    </xf>
    <xf numFmtId="0" fontId="4" fillId="0" borderId="14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14" fillId="0" borderId="24" xfId="0" applyNumberFormat="1" applyFont="1" applyFill="1" applyBorder="1" applyAlignment="1" applyProtection="1">
      <alignment vertical="center" wrapText="1"/>
    </xf>
    <xf numFmtId="0" fontId="10" fillId="0" borderId="14" xfId="0" applyFont="1" applyBorder="1" applyAlignment="1">
      <alignment horizontal="center" wrapText="1"/>
    </xf>
    <xf numFmtId="0" fontId="4" fillId="2" borderId="24" xfId="0" applyFont="1" applyFill="1" applyBorder="1" applyAlignment="1">
      <alignment horizontal="center"/>
    </xf>
    <xf numFmtId="0" fontId="14" fillId="2" borderId="24" xfId="0" applyNumberFormat="1" applyFont="1" applyFill="1" applyBorder="1" applyAlignment="1" applyProtection="1">
      <alignment vertical="center" wrapText="1"/>
    </xf>
    <xf numFmtId="0" fontId="14" fillId="0" borderId="24" xfId="0" applyNumberFormat="1" applyFont="1" applyFill="1" applyBorder="1" applyAlignment="1" applyProtection="1">
      <alignment vertical="top" wrapText="1"/>
    </xf>
    <xf numFmtId="0" fontId="4" fillId="0" borderId="25" xfId="0" applyFont="1" applyBorder="1"/>
    <xf numFmtId="0" fontId="8" fillId="0" borderId="24" xfId="0" applyFont="1" applyBorder="1" applyAlignment="1">
      <alignment vertical="center"/>
    </xf>
    <xf numFmtId="0" fontId="41" fillId="0" borderId="3" xfId="0" applyFont="1" applyBorder="1" applyAlignment="1">
      <alignment horizontal="center" vertical="center"/>
    </xf>
    <xf numFmtId="0" fontId="42" fillId="0" borderId="14" xfId="0" applyFont="1" applyBorder="1" applyAlignment="1">
      <alignment wrapText="1"/>
    </xf>
    <xf numFmtId="0" fontId="43" fillId="0" borderId="12" xfId="0" applyFont="1" applyBorder="1"/>
    <xf numFmtId="0" fontId="44" fillId="0" borderId="14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25" fillId="0" borderId="3" xfId="0" applyFont="1" applyBorder="1" applyAlignment="1">
      <alignment horizontal="center" wrapText="1"/>
    </xf>
    <xf numFmtId="0" fontId="15" fillId="2" borderId="14" xfId="1" applyFont="1" applyFill="1" applyBorder="1" applyAlignment="1">
      <alignment horizontal="center" vertical="center" wrapText="1"/>
    </xf>
    <xf numFmtId="0" fontId="15" fillId="2" borderId="14" xfId="1" applyFont="1" applyFill="1" applyBorder="1" applyAlignment="1">
      <alignment vertical="center" wrapText="1"/>
    </xf>
    <xf numFmtId="0" fontId="28" fillId="2" borderId="14" xfId="1" applyFont="1" applyFill="1" applyBorder="1" applyAlignment="1">
      <alignment horizontal="center"/>
    </xf>
    <xf numFmtId="0" fontId="15" fillId="2" borderId="14" xfId="1" applyFont="1" applyFill="1" applyBorder="1" applyAlignment="1">
      <alignment horizontal="center" vertical="top" wrapText="1"/>
    </xf>
    <xf numFmtId="0" fontId="15" fillId="2" borderId="14" xfId="1" applyFont="1" applyFill="1" applyBorder="1" applyAlignment="1">
      <alignment vertical="top" wrapText="1"/>
    </xf>
    <xf numFmtId="0" fontId="19" fillId="0" borderId="14" xfId="0" applyFont="1" applyBorder="1" applyAlignment="1">
      <alignment vertical="center"/>
    </xf>
    <xf numFmtId="0" fontId="10" fillId="0" borderId="14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left" vertical="center" wrapText="1"/>
    </xf>
    <xf numFmtId="0" fontId="8" fillId="0" borderId="24" xfId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43" fillId="0" borderId="14" xfId="0" applyFont="1" applyBorder="1"/>
    <xf numFmtId="0" fontId="8" fillId="0" borderId="14" xfId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8" fillId="0" borderId="14" xfId="1" applyFont="1" applyBorder="1" applyAlignment="1">
      <alignment horizontal="left" vertical="center" wrapText="1"/>
    </xf>
    <xf numFmtId="0" fontId="45" fillId="0" borderId="14" xfId="0" applyFont="1" applyBorder="1"/>
    <xf numFmtId="0" fontId="34" fillId="0" borderId="14" xfId="0" applyFont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shrinkToFit="1"/>
    </xf>
    <xf numFmtId="0" fontId="38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27" xfId="0" applyNumberFormat="1" applyFont="1" applyFill="1" applyBorder="1" applyAlignment="1" applyProtection="1">
      <alignment horizontal="center" vertical="center" wrapText="1"/>
    </xf>
    <xf numFmtId="0" fontId="14" fillId="0" borderId="27" xfId="0" applyNumberFormat="1" applyFont="1" applyFill="1" applyBorder="1" applyAlignment="1" applyProtection="1">
      <alignment horizontal="left" vertical="center" wrapText="1"/>
    </xf>
    <xf numFmtId="0" fontId="14" fillId="0" borderId="14" xfId="0" applyNumberFormat="1" applyFont="1" applyFill="1" applyBorder="1" applyAlignment="1" applyProtection="1">
      <alignment horizontal="left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38" fillId="0" borderId="14" xfId="0" applyFont="1" applyBorder="1" applyAlignment="1">
      <alignment horizontal="center"/>
    </xf>
    <xf numFmtId="0" fontId="38" fillId="0" borderId="27" xfId="0" applyNumberFormat="1" applyFont="1" applyFill="1" applyBorder="1" applyAlignment="1" applyProtection="1">
      <alignment horizontal="center" vertical="center" wrapText="1"/>
    </xf>
    <xf numFmtId="0" fontId="38" fillId="0" borderId="27" xfId="0" applyNumberFormat="1" applyFont="1" applyFill="1" applyBorder="1" applyAlignment="1" applyProtection="1">
      <alignment horizontal="left" vertical="center" wrapText="1"/>
    </xf>
    <xf numFmtId="0" fontId="38" fillId="0" borderId="14" xfId="0" applyNumberFormat="1" applyFont="1" applyFill="1" applyBorder="1" applyAlignment="1" applyProtection="1">
      <alignment horizontal="left"/>
    </xf>
    <xf numFmtId="0" fontId="38" fillId="0" borderId="14" xfId="0" applyNumberFormat="1" applyFont="1" applyFill="1" applyBorder="1" applyAlignment="1" applyProtection="1">
      <alignment horizontal="center" vertical="center" wrapText="1"/>
    </xf>
    <xf numFmtId="0" fontId="38" fillId="0" borderId="14" xfId="0" applyNumberFormat="1" applyFont="1" applyFill="1" applyBorder="1" applyAlignment="1" applyProtection="1">
      <alignment horizontal="center" wrapText="1"/>
    </xf>
    <xf numFmtId="0" fontId="38" fillId="0" borderId="14" xfId="0" applyNumberFormat="1" applyFont="1" applyFill="1" applyBorder="1" applyAlignment="1" applyProtection="1">
      <alignment horizontal="center"/>
    </xf>
    <xf numFmtId="0" fontId="14" fillId="0" borderId="14" xfId="0" applyNumberFormat="1" applyFont="1" applyFill="1" applyBorder="1" applyAlignment="1" applyProtection="1">
      <alignment horizontal="center"/>
    </xf>
    <xf numFmtId="0" fontId="14" fillId="0" borderId="14" xfId="0" applyNumberFormat="1" applyFont="1" applyFill="1" applyBorder="1" applyAlignment="1" applyProtection="1">
      <alignment horizontal="center" shrinkToFit="1"/>
    </xf>
    <xf numFmtId="0" fontId="38" fillId="0" borderId="14" xfId="0" applyFont="1" applyBorder="1" applyAlignment="1">
      <alignment horizontal="left" vertical="center"/>
    </xf>
    <xf numFmtId="0" fontId="38" fillId="0" borderId="14" xfId="0" applyFont="1" applyFill="1" applyBorder="1" applyAlignment="1">
      <alignment horizontal="left"/>
    </xf>
    <xf numFmtId="0" fontId="4" fillId="0" borderId="14" xfId="0" applyFont="1" applyFill="1" applyBorder="1" applyAlignment="1"/>
    <xf numFmtId="0" fontId="8" fillId="0" borderId="14" xfId="0" applyFont="1" applyBorder="1" applyAlignment="1">
      <alignment horizontal="left" vertical="top"/>
    </xf>
    <xf numFmtId="0" fontId="46" fillId="0" borderId="14" xfId="0" applyFont="1" applyBorder="1" applyAlignment="1"/>
    <xf numFmtId="0" fontId="19" fillId="0" borderId="14" xfId="0" applyFont="1" applyBorder="1" applyAlignment="1"/>
    <xf numFmtId="0" fontId="15" fillId="0" borderId="14" xfId="0" applyFont="1" applyBorder="1" applyAlignment="1">
      <alignment vertical="top"/>
    </xf>
    <xf numFmtId="0" fontId="4" fillId="0" borderId="14" xfId="0" applyNumberFormat="1" applyFont="1" applyFill="1" applyBorder="1" applyAlignment="1" applyProtection="1"/>
    <xf numFmtId="0" fontId="4" fillId="0" borderId="14" xfId="0" applyNumberFormat="1" applyFont="1" applyFill="1" applyBorder="1" applyAlignment="1" applyProtection="1">
      <alignment horizontal="left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25" fillId="2" borderId="15" xfId="0" applyNumberFormat="1" applyFont="1" applyFill="1" applyBorder="1" applyAlignment="1" applyProtection="1">
      <alignment horizontal="center" shrinkToFit="1"/>
    </xf>
    <xf numFmtId="0" fontId="25" fillId="2" borderId="15" xfId="0" applyNumberFormat="1" applyFont="1" applyFill="1" applyBorder="1" applyAlignment="1" applyProtection="1">
      <alignment horizontal="left" shrinkToFit="1"/>
    </xf>
    <xf numFmtId="0" fontId="25" fillId="2" borderId="16" xfId="0" applyNumberFormat="1" applyFont="1" applyFill="1" applyBorder="1" applyAlignment="1" applyProtection="1">
      <alignment horizontal="left" shrinkToFit="1"/>
    </xf>
    <xf numFmtId="0" fontId="8" fillId="2" borderId="21" xfId="0" applyNumberFormat="1" applyFont="1" applyFill="1" applyBorder="1" applyAlignment="1" applyProtection="1">
      <alignment horizontal="center" vertical="center"/>
    </xf>
    <xf numFmtId="0" fontId="25" fillId="2" borderId="21" xfId="0" applyNumberFormat="1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/>
    <xf numFmtId="0" fontId="19" fillId="0" borderId="9" xfId="0" applyFont="1" applyFill="1" applyBorder="1" applyAlignment="1">
      <alignment horizontal="center"/>
    </xf>
    <xf numFmtId="0" fontId="19" fillId="0" borderId="9" xfId="0" applyFont="1" applyFill="1" applyBorder="1" applyAlignment="1">
      <alignment wrapText="1"/>
    </xf>
    <xf numFmtId="0" fontId="3" fillId="0" borderId="14" xfId="1" applyNumberFormat="1" applyFont="1" applyFill="1" applyBorder="1" applyAlignment="1" applyProtection="1">
      <alignment horizontal="center" vertical="center" wrapText="1"/>
    </xf>
    <xf numFmtId="0" fontId="3" fillId="0" borderId="14" xfId="1" applyNumberFormat="1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4" fillId="0" borderId="14" xfId="1" applyNumberFormat="1" applyFont="1" applyFill="1" applyBorder="1" applyAlignment="1" applyProtection="1">
      <alignment horizontal="center" vertical="center" wrapText="1"/>
    </xf>
    <xf numFmtId="0" fontId="14" fillId="0" borderId="14" xfId="1" applyNumberFormat="1" applyFont="1" applyFill="1" applyBorder="1" applyAlignment="1" applyProtection="1">
      <alignment horizontal="left" vertical="center" wrapText="1"/>
    </xf>
    <xf numFmtId="0" fontId="4" fillId="0" borderId="14" xfId="1" applyNumberFormat="1" applyFont="1" applyFill="1" applyBorder="1" applyAlignment="1" applyProtection="1">
      <alignment horizontal="center" vertical="center" wrapText="1"/>
    </xf>
    <xf numFmtId="0" fontId="4" fillId="0" borderId="14" xfId="1" applyNumberFormat="1" applyFont="1" applyFill="1" applyBorder="1" applyAlignment="1" applyProtection="1">
      <alignment horizontal="left" vertical="center" wrapText="1"/>
    </xf>
    <xf numFmtId="0" fontId="14" fillId="0" borderId="14" xfId="1" applyNumberFormat="1" applyFont="1" applyFill="1" applyBorder="1" applyAlignment="1" applyProtection="1">
      <alignment horizontal="center" vertical="top" wrapText="1"/>
    </xf>
    <xf numFmtId="0" fontId="14" fillId="0" borderId="14" xfId="1" applyNumberFormat="1" applyFont="1" applyFill="1" applyBorder="1" applyAlignment="1" applyProtection="1">
      <alignment horizontal="left" vertical="top" wrapText="1"/>
    </xf>
    <xf numFmtId="0" fontId="28" fillId="0" borderId="0" xfId="0" applyFont="1" applyFill="1" applyAlignment="1">
      <alignment horizontal="center" wrapText="1"/>
    </xf>
    <xf numFmtId="0" fontId="24" fillId="2" borderId="21" xfId="0" applyNumberFormat="1" applyFont="1" applyFill="1" applyBorder="1" applyAlignment="1" applyProtection="1">
      <alignment horizontal="center" vertical="center"/>
    </xf>
    <xf numFmtId="0" fontId="24" fillId="2" borderId="21" xfId="0" applyNumberFormat="1" applyFont="1" applyFill="1" applyBorder="1" applyAlignment="1" applyProtection="1">
      <alignment horizontal="center" vertical="center" wrapText="1"/>
    </xf>
    <xf numFmtId="0" fontId="25" fillId="2" borderId="7" xfId="0" applyNumberFormat="1" applyFont="1" applyFill="1" applyBorder="1" applyAlignment="1" applyProtection="1">
      <alignment horizontal="left" shrinkToFit="1"/>
    </xf>
    <xf numFmtId="0" fontId="25" fillId="2" borderId="5" xfId="0" applyNumberFormat="1" applyFont="1" applyFill="1" applyBorder="1" applyAlignment="1" applyProtection="1">
      <alignment horizontal="left" shrinkToFit="1"/>
    </xf>
    <xf numFmtId="0" fontId="25" fillId="2" borderId="21" xfId="0" applyNumberFormat="1" applyFont="1" applyFill="1" applyBorder="1" applyAlignment="1" applyProtection="1">
      <alignment horizontal="center" vertical="center" wrapText="1"/>
    </xf>
    <xf numFmtId="0" fontId="10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4" fillId="2" borderId="15" xfId="12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4" fillId="2" borderId="15" xfId="12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12" applyFill="1" applyAlignment="1">
      <alignment horizontal="center" vertical="center" wrapText="1"/>
    </xf>
    <xf numFmtId="0" fontId="4" fillId="2" borderId="0" xfId="12" applyFill="1" applyAlignment="1">
      <alignment horizontal="left" vertical="center" wrapText="1"/>
    </xf>
    <xf numFmtId="0" fontId="4" fillId="2" borderId="0" xfId="12" applyFill="1" applyAlignment="1">
      <alignment horizontal="center" vertical="center"/>
    </xf>
    <xf numFmtId="0" fontId="35" fillId="2" borderId="15" xfId="0" applyFont="1" applyFill="1" applyBorder="1" applyAlignment="1">
      <alignment vertical="center" wrapText="1"/>
    </xf>
    <xf numFmtId="0" fontId="4" fillId="2" borderId="0" xfId="12" applyFill="1"/>
    <xf numFmtId="0" fontId="4" fillId="2" borderId="0" xfId="12" applyFill="1" applyAlignment="1">
      <alignment horizontal="center"/>
    </xf>
    <xf numFmtId="0" fontId="4" fillId="2" borderId="1" xfId="12" applyFill="1" applyBorder="1" applyAlignment="1">
      <alignment horizontal="center"/>
    </xf>
    <xf numFmtId="164" fontId="4" fillId="2" borderId="0" xfId="12" applyNumberFormat="1" applyFill="1"/>
    <xf numFmtId="0" fontId="4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/>
    </xf>
    <xf numFmtId="0" fontId="5" fillId="0" borderId="9" xfId="0" applyFont="1" applyBorder="1" applyAlignment="1">
      <alignment horizontal="left"/>
    </xf>
    <xf numFmtId="0" fontId="23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9" fillId="0" borderId="9" xfId="0" applyFont="1" applyBorder="1" applyAlignment="1">
      <alignment horizontal="left"/>
    </xf>
    <xf numFmtId="0" fontId="3" fillId="0" borderId="2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/>
    </xf>
    <xf numFmtId="0" fontId="24" fillId="2" borderId="18" xfId="0" applyNumberFormat="1" applyFont="1" applyFill="1" applyBorder="1" applyAlignment="1" applyProtection="1">
      <alignment horizontal="center" vertical="center" wrapText="1"/>
    </xf>
    <xf numFmtId="0" fontId="24" fillId="2" borderId="28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2" borderId="16" xfId="12" applyFont="1" applyFill="1" applyBorder="1" applyAlignment="1">
      <alignment horizontal="left" vertical="center" wrapText="1"/>
    </xf>
    <xf numFmtId="0" fontId="5" fillId="2" borderId="17" xfId="12" applyFont="1" applyFill="1" applyBorder="1" applyAlignment="1">
      <alignment horizontal="left" vertical="center" wrapText="1"/>
    </xf>
    <xf numFmtId="0" fontId="5" fillId="2" borderId="13" xfId="12" applyFont="1" applyFill="1" applyBorder="1" applyAlignment="1">
      <alignment horizontal="left" vertical="center" wrapText="1"/>
    </xf>
    <xf numFmtId="0" fontId="5" fillId="2" borderId="0" xfId="12" applyFont="1" applyFill="1" applyAlignment="1">
      <alignment horizontal="left" vertical="center" wrapText="1"/>
    </xf>
    <xf numFmtId="0" fontId="5" fillId="2" borderId="15" xfId="12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9" fillId="2" borderId="9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47" fillId="2" borderId="2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3" fillId="2" borderId="8" xfId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20" fillId="2" borderId="29" xfId="0" applyFont="1" applyFill="1" applyBorder="1" applyAlignment="1">
      <alignment horizontal="center"/>
    </xf>
    <xf numFmtId="0" fontId="48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left"/>
    </xf>
    <xf numFmtId="0" fontId="20" fillId="2" borderId="16" xfId="0" applyFont="1" applyFill="1" applyBorder="1" applyAlignment="1">
      <alignment horizontal="left"/>
    </xf>
    <xf numFmtId="0" fontId="14" fillId="2" borderId="2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8" fillId="2" borderId="21" xfId="0" applyFont="1" applyFill="1" applyBorder="1" applyAlignment="1">
      <alignment horizontal="center" vertical="center"/>
    </xf>
    <xf numFmtId="0" fontId="14" fillId="2" borderId="21" xfId="1" applyFont="1" applyFill="1" applyBorder="1" applyAlignment="1">
      <alignment horizontal="left" vertical="center" wrapText="1"/>
    </xf>
    <xf numFmtId="0" fontId="49" fillId="2" borderId="21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left"/>
    </xf>
    <xf numFmtId="0" fontId="15" fillId="2" borderId="21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left"/>
    </xf>
    <xf numFmtId="0" fontId="14" fillId="2" borderId="21" xfId="1" applyFont="1" applyFill="1" applyBorder="1"/>
    <xf numFmtId="0" fontId="20" fillId="2" borderId="21" xfId="0" applyFont="1" applyFill="1" applyBorder="1"/>
    <xf numFmtId="0" fontId="20" fillId="2" borderId="21" xfId="1" applyFont="1" applyFill="1" applyBorder="1"/>
    <xf numFmtId="2" fontId="4" fillId="0" borderId="0" xfId="0" applyNumberFormat="1" applyFont="1" applyAlignment="1">
      <alignment horizontal="center"/>
    </xf>
    <xf numFmtId="0" fontId="4" fillId="0" borderId="3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46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15" fillId="0" borderId="0" xfId="0" applyFont="1"/>
    <xf numFmtId="0" fontId="19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49" fillId="0" borderId="0" xfId="0" applyFont="1" applyAlignment="1">
      <alignment horizontal="center" vertical="top"/>
    </xf>
    <xf numFmtId="0" fontId="49" fillId="2" borderId="0" xfId="0" applyFont="1" applyFill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50" fillId="2" borderId="0" xfId="0" applyFont="1" applyFill="1" applyAlignment="1">
      <alignment horizontal="center"/>
    </xf>
    <xf numFmtId="0" fontId="5" fillId="0" borderId="33" xfId="0" applyFont="1" applyFill="1" applyBorder="1" applyAlignment="1">
      <alignment vertical="center"/>
    </xf>
    <xf numFmtId="0" fontId="14" fillId="0" borderId="33" xfId="15" applyNumberFormat="1" applyFont="1" applyFill="1" applyBorder="1" applyAlignment="1" applyProtection="1">
      <alignment horizontal="center"/>
    </xf>
    <xf numFmtId="0" fontId="25" fillId="2" borderId="13" xfId="0" applyNumberFormat="1" applyFont="1" applyFill="1" applyBorder="1" applyAlignment="1" applyProtection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4" fillId="0" borderId="21" xfId="0" applyFont="1" applyFill="1" applyBorder="1"/>
    <xf numFmtId="0" fontId="4" fillId="0" borderId="6" xfId="0" applyFont="1" applyFill="1" applyBorder="1"/>
    <xf numFmtId="0" fontId="4" fillId="0" borderId="0" xfId="0" applyFont="1" applyFill="1" applyBorder="1" applyAlignment="1"/>
    <xf numFmtId="0" fontId="14" fillId="0" borderId="21" xfId="15" applyNumberFormat="1" applyFont="1" applyFill="1" applyBorder="1" applyAlignment="1" applyProtection="1">
      <alignment horizontal="center"/>
    </xf>
    <xf numFmtId="0" fontId="24" fillId="2" borderId="34" xfId="0" applyNumberFormat="1" applyFont="1" applyFill="1" applyBorder="1" applyAlignment="1" applyProtection="1">
      <alignment horizontal="center" vertical="center" wrapText="1"/>
    </xf>
    <xf numFmtId="0" fontId="25" fillId="2" borderId="35" xfId="0" applyNumberFormat="1" applyFont="1" applyFill="1" applyBorder="1" applyAlignment="1" applyProtection="1">
      <alignment horizontal="center"/>
    </xf>
    <xf numFmtId="0" fontId="24" fillId="2" borderId="14" xfId="0" applyNumberFormat="1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165" fontId="4" fillId="0" borderId="21" xfId="14" applyNumberFormat="1" applyFont="1" applyBorder="1" applyAlignment="1">
      <alignment horizontal="left"/>
    </xf>
    <xf numFmtId="9" fontId="4" fillId="0" borderId="21" xfId="14" applyNumberFormat="1" applyFont="1" applyBorder="1" applyAlignment="1">
      <alignment horizontal="left"/>
    </xf>
    <xf numFmtId="0" fontId="4" fillId="0" borderId="0" xfId="0" applyFont="1" applyFill="1" applyAlignment="1"/>
    <xf numFmtId="0" fontId="3" fillId="2" borderId="36" xfId="1" applyFont="1" applyFill="1" applyBorder="1" applyAlignment="1">
      <alignment horizontal="left" vertical="center" wrapText="1"/>
    </xf>
    <xf numFmtId="0" fontId="3" fillId="2" borderId="37" xfId="1" applyFont="1" applyFill="1" applyBorder="1" applyAlignment="1">
      <alignment horizontal="left" vertical="center" wrapText="1"/>
    </xf>
    <xf numFmtId="0" fontId="3" fillId="2" borderId="38" xfId="1" applyFont="1" applyFill="1" applyBorder="1" applyAlignment="1">
      <alignment horizontal="left" vertical="center" wrapText="1"/>
    </xf>
    <xf numFmtId="0" fontId="3" fillId="2" borderId="39" xfId="1" applyFont="1" applyFill="1" applyBorder="1" applyAlignment="1">
      <alignment horizontal="left" vertical="center" wrapText="1"/>
    </xf>
  </cellXfs>
  <cellStyles count="16">
    <cellStyle name="Excel Built-in Normal" xfId="5"/>
    <cellStyle name="Normal" xfId="0" builtinId="0"/>
    <cellStyle name="Normal 10" xfId="12"/>
    <cellStyle name="Normal 2" xfId="1"/>
    <cellStyle name="Normal 2 2" xfId="4"/>
    <cellStyle name="Normal 2 3" xfId="8"/>
    <cellStyle name="Normal 2 4" xfId="15"/>
    <cellStyle name="Normal 3" xfId="2"/>
    <cellStyle name="Normal 4" xfId="3"/>
    <cellStyle name="Normal 4 2" xfId="10"/>
    <cellStyle name="Normal 5" xfId="6"/>
    <cellStyle name="Normal 6" xfId="7"/>
    <cellStyle name="Normal 7" xfId="9"/>
    <cellStyle name="Normal 8" xfId="11"/>
    <cellStyle name="Normal 9" xfId="13"/>
    <cellStyle name="Percent" xfId="1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5"/>
  <sheetViews>
    <sheetView workbookViewId="0">
      <selection activeCell="F433" sqref="F433"/>
    </sheetView>
  </sheetViews>
  <sheetFormatPr defaultRowHeight="15.75" x14ac:dyDescent="0.25"/>
  <cols>
    <col min="1" max="1" width="5.5" style="4" customWidth="1"/>
    <col min="2" max="2" width="4.5" style="37" bestFit="1" customWidth="1"/>
    <col min="3" max="3" width="19.875" style="4" bestFit="1" customWidth="1"/>
    <col min="4" max="4" width="17.25" style="41" bestFit="1" customWidth="1"/>
    <col min="5" max="5" width="10" style="37" customWidth="1"/>
    <col min="6" max="6" width="7.5" style="4" customWidth="1"/>
    <col min="7" max="7" width="8.875" style="20" bestFit="1" customWidth="1"/>
    <col min="8" max="8" width="17.375" style="4" customWidth="1"/>
    <col min="9" max="9" width="11.375" style="4" bestFit="1" customWidth="1"/>
    <col min="10" max="11" width="10.375" style="4" bestFit="1" customWidth="1"/>
    <col min="12" max="12" width="9.375" style="4" bestFit="1" customWidth="1"/>
    <col min="13" max="13" width="10.375" style="4" bestFit="1" customWidth="1"/>
    <col min="14" max="14" width="9.375" style="4" bestFit="1" customWidth="1"/>
    <col min="15" max="15" width="10.375" style="4" bestFit="1" customWidth="1"/>
    <col min="16" max="16" width="9.375" style="4" bestFit="1" customWidth="1"/>
    <col min="17" max="17" width="10.875" style="4" customWidth="1"/>
    <col min="18" max="16384" width="9" style="4"/>
  </cols>
  <sheetData>
    <row r="1" spans="1:15" x14ac:dyDescent="0.25">
      <c r="A1" s="340" t="s">
        <v>1</v>
      </c>
      <c r="B1" s="340"/>
      <c r="C1" s="340"/>
      <c r="D1" s="342" t="s">
        <v>2</v>
      </c>
      <c r="E1" s="342"/>
      <c r="F1" s="342"/>
      <c r="G1" s="342"/>
      <c r="H1" s="2"/>
    </row>
    <row r="2" spans="1:15" x14ac:dyDescent="0.25">
      <c r="A2" s="344" t="s">
        <v>3</v>
      </c>
      <c r="B2" s="344"/>
      <c r="C2" s="344"/>
      <c r="D2" s="343" t="s">
        <v>306</v>
      </c>
      <c r="E2" s="343"/>
      <c r="F2" s="343"/>
      <c r="G2" s="343"/>
      <c r="H2" s="9"/>
    </row>
    <row r="3" spans="1:15" x14ac:dyDescent="0.25">
      <c r="A3" s="39"/>
      <c r="B3" s="39"/>
      <c r="C3" s="39"/>
      <c r="D3" s="12"/>
      <c r="E3" s="38"/>
      <c r="F3" s="38"/>
      <c r="G3" s="19"/>
      <c r="H3" s="9"/>
    </row>
    <row r="4" spans="1:15" x14ac:dyDescent="0.25">
      <c r="A4" s="342"/>
      <c r="B4" s="342"/>
      <c r="C4" s="342"/>
      <c r="D4" s="40"/>
    </row>
    <row r="5" spans="1:15" ht="18.75" x14ac:dyDescent="0.3">
      <c r="A5" s="345" t="s">
        <v>356</v>
      </c>
      <c r="B5" s="345"/>
      <c r="C5" s="345"/>
      <c r="D5" s="345"/>
      <c r="E5" s="345"/>
      <c r="F5" s="345"/>
      <c r="G5" s="345"/>
    </row>
    <row r="6" spans="1:15" ht="18.75" x14ac:dyDescent="0.3">
      <c r="A6" s="345" t="s">
        <v>355</v>
      </c>
      <c r="B6" s="345"/>
      <c r="C6" s="345"/>
      <c r="D6" s="345"/>
      <c r="E6" s="345"/>
      <c r="F6" s="345"/>
      <c r="G6" s="345"/>
    </row>
    <row r="7" spans="1:15" ht="18.75" x14ac:dyDescent="0.3">
      <c r="A7" s="346" t="s">
        <v>543</v>
      </c>
      <c r="B7" s="346"/>
      <c r="C7" s="346"/>
      <c r="D7" s="346"/>
      <c r="E7" s="346"/>
      <c r="F7" s="346"/>
      <c r="G7" s="346"/>
    </row>
    <row r="8" spans="1:15" ht="23.25" customHeight="1" x14ac:dyDescent="0.25">
      <c r="A8" s="341" t="s">
        <v>544</v>
      </c>
      <c r="B8" s="341"/>
      <c r="C8" s="341"/>
      <c r="D8" s="341"/>
      <c r="E8" s="341"/>
      <c r="F8" s="341"/>
      <c r="G8" s="341"/>
      <c r="K8" s="11"/>
      <c r="L8" s="3"/>
      <c r="M8" s="41"/>
      <c r="N8" s="340"/>
      <c r="O8" s="340"/>
    </row>
    <row r="9" spans="1:15" ht="11.25" customHeight="1" x14ac:dyDescent="0.25">
      <c r="A9" s="105"/>
      <c r="B9" s="105"/>
      <c r="C9" s="105"/>
      <c r="D9" s="105"/>
      <c r="E9" s="105"/>
      <c r="F9" s="105"/>
      <c r="G9" s="105"/>
      <c r="K9" s="11"/>
      <c r="L9" s="3"/>
      <c r="M9" s="44"/>
      <c r="N9" s="104"/>
      <c r="O9" s="104"/>
    </row>
    <row r="10" spans="1:15" ht="25.5" customHeight="1" x14ac:dyDescent="0.25">
      <c r="A10" s="179" t="s">
        <v>1213</v>
      </c>
    </row>
    <row r="11" spans="1:15" s="45" customFormat="1" ht="42.75" x14ac:dyDescent="0.25">
      <c r="A11" s="107" t="s">
        <v>104</v>
      </c>
      <c r="B11" s="107" t="s">
        <v>104</v>
      </c>
      <c r="C11" s="108" t="s">
        <v>32</v>
      </c>
      <c r="D11" s="108" t="s">
        <v>33</v>
      </c>
      <c r="E11" s="108" t="s">
        <v>144</v>
      </c>
      <c r="F11" s="109" t="s">
        <v>358</v>
      </c>
      <c r="G11" s="110" t="s">
        <v>4</v>
      </c>
      <c r="H11" s="110" t="s">
        <v>0</v>
      </c>
    </row>
    <row r="12" spans="1:15" s="45" customFormat="1" x14ac:dyDescent="0.25">
      <c r="A12" s="111"/>
      <c r="B12" s="112"/>
      <c r="C12" s="113" t="s">
        <v>636</v>
      </c>
      <c r="D12" s="113"/>
      <c r="E12" s="113"/>
      <c r="F12" s="114"/>
      <c r="G12" s="115"/>
      <c r="H12" s="115"/>
    </row>
    <row r="13" spans="1:15" s="45" customFormat="1" x14ac:dyDescent="0.25">
      <c r="A13" s="111">
        <v>1</v>
      </c>
      <c r="B13" s="116">
        <v>1</v>
      </c>
      <c r="C13" s="117" t="s">
        <v>637</v>
      </c>
      <c r="D13" s="118" t="s">
        <v>366</v>
      </c>
      <c r="E13" s="118" t="s">
        <v>34</v>
      </c>
      <c r="F13" s="119">
        <v>75</v>
      </c>
      <c r="G13" s="120" t="str">
        <f t="shared" ref="G13:G76" si="0">IF(F13&gt;=90,"Xuất sắc",IF(F13&gt;=80,"Tốt",IF(F13&gt;=65,"Khá",IF(F13&gt;=50,"Trung bình",IF(F13&gt;=35,"Yếu","Kém")))))</f>
        <v>Khá</v>
      </c>
      <c r="H13" s="119"/>
      <c r="I13" s="121"/>
      <c r="J13" s="121"/>
      <c r="K13" s="121"/>
      <c r="L13" s="122"/>
    </row>
    <row r="14" spans="1:15" s="45" customFormat="1" x14ac:dyDescent="0.25">
      <c r="A14" s="111">
        <v>2</v>
      </c>
      <c r="B14" s="116">
        <v>2</v>
      </c>
      <c r="C14" s="117" t="s">
        <v>638</v>
      </c>
      <c r="D14" s="118" t="s">
        <v>639</v>
      </c>
      <c r="E14" s="118" t="s">
        <v>34</v>
      </c>
      <c r="F14" s="119">
        <v>76</v>
      </c>
      <c r="G14" s="120" t="str">
        <f t="shared" si="0"/>
        <v>Khá</v>
      </c>
      <c r="H14" s="119"/>
      <c r="I14" s="121"/>
      <c r="J14" s="121"/>
      <c r="K14" s="121"/>
      <c r="L14" s="122"/>
    </row>
    <row r="15" spans="1:15" s="45" customFormat="1" x14ac:dyDescent="0.25">
      <c r="A15" s="111">
        <v>3</v>
      </c>
      <c r="B15" s="116">
        <v>3</v>
      </c>
      <c r="C15" s="117" t="s">
        <v>640</v>
      </c>
      <c r="D15" s="118" t="s">
        <v>641</v>
      </c>
      <c r="E15" s="118" t="s">
        <v>34</v>
      </c>
      <c r="F15" s="119">
        <v>76</v>
      </c>
      <c r="G15" s="120" t="str">
        <f t="shared" si="0"/>
        <v>Khá</v>
      </c>
      <c r="H15" s="119"/>
      <c r="I15" s="121"/>
      <c r="J15" s="121"/>
      <c r="K15" s="121"/>
      <c r="L15" s="122"/>
    </row>
    <row r="16" spans="1:15" s="45" customFormat="1" x14ac:dyDescent="0.25">
      <c r="A16" s="111">
        <v>4</v>
      </c>
      <c r="B16" s="116">
        <v>4</v>
      </c>
      <c r="C16" s="123" t="s">
        <v>642</v>
      </c>
      <c r="D16" s="118" t="s">
        <v>63</v>
      </c>
      <c r="E16" s="118" t="s">
        <v>129</v>
      </c>
      <c r="F16" s="119">
        <v>80</v>
      </c>
      <c r="G16" s="120" t="str">
        <f t="shared" si="0"/>
        <v>Tốt</v>
      </c>
      <c r="H16" s="119"/>
      <c r="I16" s="121"/>
      <c r="J16" s="121"/>
      <c r="K16" s="121"/>
      <c r="L16" s="122"/>
    </row>
    <row r="17" spans="1:12" s="45" customFormat="1" x14ac:dyDescent="0.25">
      <c r="A17" s="111">
        <v>5</v>
      </c>
      <c r="B17" s="116">
        <v>5</v>
      </c>
      <c r="C17" s="117" t="s">
        <v>643</v>
      </c>
      <c r="D17" s="118" t="s">
        <v>428</v>
      </c>
      <c r="E17" s="118" t="s">
        <v>6</v>
      </c>
      <c r="F17" s="119">
        <v>90</v>
      </c>
      <c r="G17" s="120" t="str">
        <f t="shared" si="0"/>
        <v>Xuất sắc</v>
      </c>
      <c r="H17" s="119"/>
      <c r="I17" s="121"/>
      <c r="J17" s="121"/>
      <c r="K17" s="121"/>
      <c r="L17" s="122"/>
    </row>
    <row r="18" spans="1:12" s="45" customFormat="1" x14ac:dyDescent="0.25">
      <c r="A18" s="111">
        <v>6</v>
      </c>
      <c r="B18" s="116">
        <v>6</v>
      </c>
      <c r="C18" s="117" t="s">
        <v>644</v>
      </c>
      <c r="D18" s="118" t="s">
        <v>645</v>
      </c>
      <c r="E18" s="118" t="s">
        <v>6</v>
      </c>
      <c r="F18" s="119">
        <v>90</v>
      </c>
      <c r="G18" s="120" t="str">
        <f t="shared" si="0"/>
        <v>Xuất sắc</v>
      </c>
      <c r="H18" s="119"/>
      <c r="I18" s="121"/>
      <c r="J18" s="121"/>
      <c r="K18" s="121"/>
      <c r="L18" s="122"/>
    </row>
    <row r="19" spans="1:12" s="45" customFormat="1" x14ac:dyDescent="0.25">
      <c r="A19" s="111">
        <v>7</v>
      </c>
      <c r="B19" s="116">
        <v>7</v>
      </c>
      <c r="C19" s="117" t="s">
        <v>646</v>
      </c>
      <c r="D19" s="118" t="s">
        <v>647</v>
      </c>
      <c r="E19" s="118" t="s">
        <v>6</v>
      </c>
      <c r="F19" s="119">
        <v>80</v>
      </c>
      <c r="G19" s="120" t="str">
        <f t="shared" si="0"/>
        <v>Tốt</v>
      </c>
      <c r="H19" s="119"/>
      <c r="I19" s="121"/>
      <c r="J19" s="121"/>
      <c r="K19" s="121"/>
      <c r="L19" s="122"/>
    </row>
    <row r="20" spans="1:12" s="45" customFormat="1" x14ac:dyDescent="0.25">
      <c r="A20" s="111">
        <v>8</v>
      </c>
      <c r="B20" s="116">
        <v>8</v>
      </c>
      <c r="C20" s="117" t="s">
        <v>648</v>
      </c>
      <c r="D20" s="118" t="s">
        <v>649</v>
      </c>
      <c r="E20" s="118" t="s">
        <v>222</v>
      </c>
      <c r="F20" s="119">
        <v>65</v>
      </c>
      <c r="G20" s="120" t="str">
        <f t="shared" si="0"/>
        <v>Khá</v>
      </c>
      <c r="H20" s="119" t="s">
        <v>68</v>
      </c>
      <c r="I20" s="121"/>
      <c r="J20" s="121"/>
      <c r="K20" s="121"/>
      <c r="L20" s="122"/>
    </row>
    <row r="21" spans="1:12" s="45" customFormat="1" x14ac:dyDescent="0.25">
      <c r="A21" s="111">
        <v>9</v>
      </c>
      <c r="B21" s="116">
        <v>9</v>
      </c>
      <c r="C21" s="117" t="s">
        <v>650</v>
      </c>
      <c r="D21" s="118" t="s">
        <v>107</v>
      </c>
      <c r="E21" s="118" t="s">
        <v>504</v>
      </c>
      <c r="F21" s="119">
        <v>90</v>
      </c>
      <c r="G21" s="120" t="str">
        <f t="shared" si="0"/>
        <v>Xuất sắc</v>
      </c>
      <c r="H21" s="119"/>
      <c r="I21" s="122"/>
      <c r="J21" s="122"/>
      <c r="K21" s="122"/>
      <c r="L21" s="122"/>
    </row>
    <row r="22" spans="1:12" s="45" customFormat="1" x14ac:dyDescent="0.25">
      <c r="A22" s="111">
        <v>10</v>
      </c>
      <c r="B22" s="116">
        <v>10</v>
      </c>
      <c r="C22" s="117" t="s">
        <v>651</v>
      </c>
      <c r="D22" s="118" t="s">
        <v>272</v>
      </c>
      <c r="E22" s="118" t="s">
        <v>223</v>
      </c>
      <c r="F22" s="119">
        <v>76</v>
      </c>
      <c r="G22" s="120" t="str">
        <f t="shared" si="0"/>
        <v>Khá</v>
      </c>
      <c r="H22" s="119"/>
      <c r="I22" s="122"/>
      <c r="J22" s="122"/>
      <c r="K22" s="122"/>
      <c r="L22" s="122"/>
    </row>
    <row r="23" spans="1:12" s="45" customFormat="1" x14ac:dyDescent="0.25">
      <c r="A23" s="111">
        <v>11</v>
      </c>
      <c r="B23" s="116">
        <v>11</v>
      </c>
      <c r="C23" s="117" t="s">
        <v>652</v>
      </c>
      <c r="D23" s="118" t="s">
        <v>653</v>
      </c>
      <c r="E23" s="118" t="s">
        <v>187</v>
      </c>
      <c r="F23" s="119">
        <v>65</v>
      </c>
      <c r="G23" s="120" t="str">
        <f t="shared" si="0"/>
        <v>Khá</v>
      </c>
      <c r="H23" s="119"/>
    </row>
    <row r="24" spans="1:12" s="45" customFormat="1" x14ac:dyDescent="0.25">
      <c r="A24" s="111">
        <v>12</v>
      </c>
      <c r="B24" s="116">
        <v>12</v>
      </c>
      <c r="C24" s="117" t="s">
        <v>654</v>
      </c>
      <c r="D24" s="118" t="s">
        <v>655</v>
      </c>
      <c r="E24" s="118" t="s">
        <v>335</v>
      </c>
      <c r="F24" s="119">
        <v>80</v>
      </c>
      <c r="G24" s="120" t="str">
        <f t="shared" si="0"/>
        <v>Tốt</v>
      </c>
      <c r="H24" s="119"/>
    </row>
    <row r="25" spans="1:12" s="45" customFormat="1" x14ac:dyDescent="0.25">
      <c r="A25" s="111">
        <v>13</v>
      </c>
      <c r="B25" s="116">
        <v>13</v>
      </c>
      <c r="C25" s="117" t="s">
        <v>656</v>
      </c>
      <c r="D25" s="118" t="s">
        <v>657</v>
      </c>
      <c r="E25" s="118" t="s">
        <v>373</v>
      </c>
      <c r="F25" s="119">
        <v>81</v>
      </c>
      <c r="G25" s="120" t="str">
        <f t="shared" si="0"/>
        <v>Tốt</v>
      </c>
      <c r="H25" s="119"/>
    </row>
    <row r="26" spans="1:12" s="45" customFormat="1" x14ac:dyDescent="0.25">
      <c r="A26" s="111">
        <v>14</v>
      </c>
      <c r="B26" s="116">
        <v>14</v>
      </c>
      <c r="C26" s="117" t="s">
        <v>658</v>
      </c>
      <c r="D26" s="118" t="s">
        <v>659</v>
      </c>
      <c r="E26" s="118" t="s">
        <v>39</v>
      </c>
      <c r="F26" s="119">
        <v>81</v>
      </c>
      <c r="G26" s="120" t="str">
        <f t="shared" si="0"/>
        <v>Tốt</v>
      </c>
      <c r="H26" s="119"/>
    </row>
    <row r="27" spans="1:12" s="45" customFormat="1" x14ac:dyDescent="0.25">
      <c r="A27" s="111">
        <v>15</v>
      </c>
      <c r="B27" s="116">
        <v>15</v>
      </c>
      <c r="C27" s="117" t="s">
        <v>660</v>
      </c>
      <c r="D27" s="118" t="s">
        <v>300</v>
      </c>
      <c r="E27" s="118" t="s">
        <v>189</v>
      </c>
      <c r="F27" s="119">
        <v>81</v>
      </c>
      <c r="G27" s="120" t="str">
        <f t="shared" si="0"/>
        <v>Tốt</v>
      </c>
      <c r="H27" s="119"/>
    </row>
    <row r="28" spans="1:12" s="45" customFormat="1" x14ac:dyDescent="0.25">
      <c r="A28" s="111">
        <v>16</v>
      </c>
      <c r="B28" s="116">
        <v>16</v>
      </c>
      <c r="C28" s="117" t="s">
        <v>661</v>
      </c>
      <c r="D28" s="118" t="s">
        <v>662</v>
      </c>
      <c r="E28" s="118" t="s">
        <v>131</v>
      </c>
      <c r="F28" s="119">
        <v>80</v>
      </c>
      <c r="G28" s="120" t="str">
        <f t="shared" si="0"/>
        <v>Tốt</v>
      </c>
      <c r="H28" s="119"/>
    </row>
    <row r="29" spans="1:12" s="45" customFormat="1" x14ac:dyDescent="0.25">
      <c r="A29" s="111">
        <v>17</v>
      </c>
      <c r="B29" s="116">
        <v>17</v>
      </c>
      <c r="C29" s="117" t="s">
        <v>663</v>
      </c>
      <c r="D29" s="118" t="s">
        <v>664</v>
      </c>
      <c r="E29" s="118" t="s">
        <v>665</v>
      </c>
      <c r="F29" s="119">
        <v>64</v>
      </c>
      <c r="G29" s="120" t="str">
        <f t="shared" si="0"/>
        <v>Trung bình</v>
      </c>
      <c r="H29" s="119" t="s">
        <v>666</v>
      </c>
    </row>
    <row r="30" spans="1:12" s="45" customFormat="1" x14ac:dyDescent="0.25">
      <c r="A30" s="111">
        <v>18</v>
      </c>
      <c r="B30" s="116">
        <v>18</v>
      </c>
      <c r="C30" s="117" t="s">
        <v>667</v>
      </c>
      <c r="D30" s="118" t="s">
        <v>92</v>
      </c>
      <c r="E30" s="118" t="s">
        <v>40</v>
      </c>
      <c r="F30" s="119">
        <v>65</v>
      </c>
      <c r="G30" s="120" t="str">
        <f t="shared" si="0"/>
        <v>Khá</v>
      </c>
      <c r="H30" s="119" t="s">
        <v>68</v>
      </c>
    </row>
    <row r="31" spans="1:12" s="45" customFormat="1" x14ac:dyDescent="0.25">
      <c r="A31" s="111">
        <v>19</v>
      </c>
      <c r="B31" s="116">
        <v>19</v>
      </c>
      <c r="C31" s="117" t="s">
        <v>668</v>
      </c>
      <c r="D31" s="118" t="s">
        <v>669</v>
      </c>
      <c r="E31" s="118" t="s">
        <v>40</v>
      </c>
      <c r="F31" s="119">
        <v>82</v>
      </c>
      <c r="G31" s="120" t="str">
        <f t="shared" si="0"/>
        <v>Tốt</v>
      </c>
      <c r="H31" s="119"/>
    </row>
    <row r="32" spans="1:12" s="45" customFormat="1" x14ac:dyDescent="0.25">
      <c r="A32" s="111">
        <v>20</v>
      </c>
      <c r="B32" s="116">
        <v>20</v>
      </c>
      <c r="C32" s="117" t="s">
        <v>670</v>
      </c>
      <c r="D32" s="118" t="s">
        <v>214</v>
      </c>
      <c r="E32" s="118" t="s">
        <v>212</v>
      </c>
      <c r="F32" s="119">
        <v>65</v>
      </c>
      <c r="G32" s="120" t="str">
        <f t="shared" si="0"/>
        <v>Khá</v>
      </c>
      <c r="H32" s="119" t="s">
        <v>68</v>
      </c>
    </row>
    <row r="33" spans="1:8" s="45" customFormat="1" x14ac:dyDescent="0.25">
      <c r="A33" s="111">
        <v>21</v>
      </c>
      <c r="B33" s="116">
        <v>21</v>
      </c>
      <c r="C33" s="117" t="s">
        <v>671</v>
      </c>
      <c r="D33" s="118" t="s">
        <v>278</v>
      </c>
      <c r="E33" s="118" t="s">
        <v>15</v>
      </c>
      <c r="F33" s="119">
        <v>76</v>
      </c>
      <c r="G33" s="120" t="str">
        <f t="shared" si="0"/>
        <v>Khá</v>
      </c>
      <c r="H33" s="119"/>
    </row>
    <row r="34" spans="1:8" s="45" customFormat="1" x14ac:dyDescent="0.25">
      <c r="A34" s="111">
        <v>22</v>
      </c>
      <c r="B34" s="116">
        <v>22</v>
      </c>
      <c r="C34" s="117" t="s">
        <v>672</v>
      </c>
      <c r="D34" s="118" t="s">
        <v>471</v>
      </c>
      <c r="E34" s="118" t="s">
        <v>15</v>
      </c>
      <c r="F34" s="119">
        <v>85</v>
      </c>
      <c r="G34" s="120" t="str">
        <f t="shared" si="0"/>
        <v>Tốt</v>
      </c>
      <c r="H34" s="119"/>
    </row>
    <row r="35" spans="1:8" s="45" customFormat="1" x14ac:dyDescent="0.25">
      <c r="A35" s="111">
        <v>23</v>
      </c>
      <c r="B35" s="116">
        <v>23</v>
      </c>
      <c r="C35" s="117" t="s">
        <v>673</v>
      </c>
      <c r="D35" s="118" t="s">
        <v>231</v>
      </c>
      <c r="E35" s="118" t="s">
        <v>339</v>
      </c>
      <c r="F35" s="119">
        <v>71</v>
      </c>
      <c r="G35" s="120" t="str">
        <f t="shared" si="0"/>
        <v>Khá</v>
      </c>
      <c r="H35" s="119"/>
    </row>
    <row r="36" spans="1:8" s="45" customFormat="1" x14ac:dyDescent="0.25">
      <c r="A36" s="111">
        <v>24</v>
      </c>
      <c r="B36" s="116">
        <v>24</v>
      </c>
      <c r="C36" s="117" t="s">
        <v>674</v>
      </c>
      <c r="D36" s="118" t="s">
        <v>625</v>
      </c>
      <c r="E36" s="118" t="s">
        <v>339</v>
      </c>
      <c r="F36" s="124">
        <v>82</v>
      </c>
      <c r="G36" s="120" t="str">
        <f t="shared" si="0"/>
        <v>Tốt</v>
      </c>
      <c r="H36" s="124"/>
    </row>
    <row r="37" spans="1:8" s="45" customFormat="1" x14ac:dyDescent="0.25">
      <c r="A37" s="111">
        <v>25</v>
      </c>
      <c r="B37" s="116">
        <v>25</v>
      </c>
      <c r="C37" s="117" t="s">
        <v>675</v>
      </c>
      <c r="D37" s="118" t="s">
        <v>676</v>
      </c>
      <c r="E37" s="118" t="s">
        <v>50</v>
      </c>
      <c r="F37" s="124">
        <v>76</v>
      </c>
      <c r="G37" s="120" t="str">
        <f t="shared" si="0"/>
        <v>Khá</v>
      </c>
      <c r="H37" s="124"/>
    </row>
    <row r="38" spans="1:8" s="45" customFormat="1" x14ac:dyDescent="0.25">
      <c r="A38" s="111">
        <v>26</v>
      </c>
      <c r="B38" s="116">
        <v>26</v>
      </c>
      <c r="C38" s="117" t="s">
        <v>677</v>
      </c>
      <c r="D38" s="118" t="s">
        <v>174</v>
      </c>
      <c r="E38" s="118" t="s">
        <v>21</v>
      </c>
      <c r="F38" s="124">
        <v>76</v>
      </c>
      <c r="G38" s="120" t="str">
        <f t="shared" si="0"/>
        <v>Khá</v>
      </c>
      <c r="H38" s="124"/>
    </row>
    <row r="39" spans="1:8" s="45" customFormat="1" x14ac:dyDescent="0.25">
      <c r="A39" s="111">
        <v>27</v>
      </c>
      <c r="B39" s="116">
        <v>27</v>
      </c>
      <c r="C39" s="117" t="s">
        <v>678</v>
      </c>
      <c r="D39" s="118" t="s">
        <v>88</v>
      </c>
      <c r="E39" s="118" t="s">
        <v>21</v>
      </c>
      <c r="F39" s="124">
        <v>76</v>
      </c>
      <c r="G39" s="120" t="str">
        <f t="shared" si="0"/>
        <v>Khá</v>
      </c>
      <c r="H39" s="124"/>
    </row>
    <row r="40" spans="1:8" s="45" customFormat="1" x14ac:dyDescent="0.25">
      <c r="A40" s="111">
        <v>28</v>
      </c>
      <c r="B40" s="116">
        <v>28</v>
      </c>
      <c r="C40" s="117" t="s">
        <v>679</v>
      </c>
      <c r="D40" s="118" t="s">
        <v>680</v>
      </c>
      <c r="E40" s="118" t="s">
        <v>52</v>
      </c>
      <c r="F40" s="124">
        <v>86</v>
      </c>
      <c r="G40" s="120" t="str">
        <f t="shared" si="0"/>
        <v>Tốt</v>
      </c>
      <c r="H40" s="124"/>
    </row>
    <row r="41" spans="1:8" s="45" customFormat="1" x14ac:dyDescent="0.25">
      <c r="A41" s="111">
        <v>29</v>
      </c>
      <c r="B41" s="116">
        <v>29</v>
      </c>
      <c r="C41" s="117" t="s">
        <v>681</v>
      </c>
      <c r="D41" s="118" t="s">
        <v>435</v>
      </c>
      <c r="E41" s="118" t="s">
        <v>52</v>
      </c>
      <c r="F41" s="124">
        <v>80</v>
      </c>
      <c r="G41" s="120" t="str">
        <f t="shared" si="0"/>
        <v>Tốt</v>
      </c>
      <c r="H41" s="124"/>
    </row>
    <row r="42" spans="1:8" s="45" customFormat="1" x14ac:dyDescent="0.25">
      <c r="A42" s="111">
        <v>30</v>
      </c>
      <c r="B42" s="116">
        <v>30</v>
      </c>
      <c r="C42" s="117" t="s">
        <v>682</v>
      </c>
      <c r="D42" s="118" t="s">
        <v>295</v>
      </c>
      <c r="E42" s="118" t="s">
        <v>52</v>
      </c>
      <c r="F42" s="124">
        <v>82</v>
      </c>
      <c r="G42" s="120" t="str">
        <f t="shared" si="0"/>
        <v>Tốt</v>
      </c>
      <c r="H42" s="124"/>
    </row>
    <row r="43" spans="1:8" s="45" customFormat="1" x14ac:dyDescent="0.25">
      <c r="A43" s="111">
        <v>31</v>
      </c>
      <c r="B43" s="116">
        <v>31</v>
      </c>
      <c r="C43" s="117" t="s">
        <v>683</v>
      </c>
      <c r="D43" s="118" t="s">
        <v>487</v>
      </c>
      <c r="E43" s="118" t="s">
        <v>52</v>
      </c>
      <c r="F43" s="124">
        <v>81</v>
      </c>
      <c r="G43" s="120" t="str">
        <f t="shared" si="0"/>
        <v>Tốt</v>
      </c>
      <c r="H43" s="124"/>
    </row>
    <row r="44" spans="1:8" s="45" customFormat="1" x14ac:dyDescent="0.25">
      <c r="A44" s="111">
        <v>32</v>
      </c>
      <c r="B44" s="116">
        <v>32</v>
      </c>
      <c r="C44" s="117" t="s">
        <v>684</v>
      </c>
      <c r="D44" s="118" t="s">
        <v>685</v>
      </c>
      <c r="E44" s="118" t="s">
        <v>78</v>
      </c>
      <c r="F44" s="124">
        <v>76</v>
      </c>
      <c r="G44" s="120" t="str">
        <f t="shared" si="0"/>
        <v>Khá</v>
      </c>
      <c r="H44" s="124"/>
    </row>
    <row r="45" spans="1:8" s="45" customFormat="1" x14ac:dyDescent="0.25">
      <c r="A45" s="111">
        <v>33</v>
      </c>
      <c r="B45" s="116">
        <v>33</v>
      </c>
      <c r="C45" s="117" t="s">
        <v>686</v>
      </c>
      <c r="D45" s="118" t="s">
        <v>687</v>
      </c>
      <c r="E45" s="118" t="s">
        <v>98</v>
      </c>
      <c r="F45" s="124">
        <v>82</v>
      </c>
      <c r="G45" s="120" t="str">
        <f t="shared" si="0"/>
        <v>Tốt</v>
      </c>
      <c r="H45" s="124"/>
    </row>
    <row r="46" spans="1:8" s="45" customFormat="1" x14ac:dyDescent="0.25">
      <c r="A46" s="111">
        <v>34</v>
      </c>
      <c r="B46" s="116">
        <v>34</v>
      </c>
      <c r="C46" s="117" t="s">
        <v>688</v>
      </c>
      <c r="D46" s="118" t="s">
        <v>689</v>
      </c>
      <c r="E46" s="118" t="s">
        <v>98</v>
      </c>
      <c r="F46" s="124">
        <v>0</v>
      </c>
      <c r="G46" s="120" t="str">
        <f t="shared" si="0"/>
        <v>Kém</v>
      </c>
      <c r="H46" s="124" t="s">
        <v>690</v>
      </c>
    </row>
    <row r="47" spans="1:8" s="45" customFormat="1" x14ac:dyDescent="0.25">
      <c r="A47" s="111">
        <v>35</v>
      </c>
      <c r="B47" s="116">
        <v>35</v>
      </c>
      <c r="C47" s="117" t="s">
        <v>691</v>
      </c>
      <c r="D47" s="118" t="s">
        <v>499</v>
      </c>
      <c r="E47" s="118" t="s">
        <v>8</v>
      </c>
      <c r="F47" s="124">
        <v>82</v>
      </c>
      <c r="G47" s="120" t="str">
        <f t="shared" si="0"/>
        <v>Tốt</v>
      </c>
      <c r="H47" s="124"/>
    </row>
    <row r="48" spans="1:8" s="45" customFormat="1" x14ac:dyDescent="0.25">
      <c r="A48" s="111">
        <v>36</v>
      </c>
      <c r="B48" s="116">
        <v>36</v>
      </c>
      <c r="C48" s="117" t="s">
        <v>692</v>
      </c>
      <c r="D48" s="118" t="s">
        <v>693</v>
      </c>
      <c r="E48" s="118" t="s">
        <v>8</v>
      </c>
      <c r="F48" s="124">
        <v>82</v>
      </c>
      <c r="G48" s="120" t="str">
        <f t="shared" si="0"/>
        <v>Tốt</v>
      </c>
      <c r="H48" s="124"/>
    </row>
    <row r="49" spans="1:8" s="45" customFormat="1" x14ac:dyDescent="0.25">
      <c r="A49" s="111">
        <v>37</v>
      </c>
      <c r="B49" s="116">
        <v>37</v>
      </c>
      <c r="C49" s="117" t="s">
        <v>694</v>
      </c>
      <c r="D49" s="118" t="s">
        <v>149</v>
      </c>
      <c r="E49" s="118" t="s">
        <v>8</v>
      </c>
      <c r="F49" s="124">
        <v>76</v>
      </c>
      <c r="G49" s="120" t="str">
        <f t="shared" si="0"/>
        <v>Khá</v>
      </c>
      <c r="H49" s="124"/>
    </row>
    <row r="50" spans="1:8" s="45" customFormat="1" x14ac:dyDescent="0.25">
      <c r="A50" s="111">
        <v>38</v>
      </c>
      <c r="B50" s="116">
        <v>38</v>
      </c>
      <c r="C50" s="117" t="s">
        <v>695</v>
      </c>
      <c r="D50" s="118" t="s">
        <v>233</v>
      </c>
      <c r="E50" s="118" t="s">
        <v>136</v>
      </c>
      <c r="F50" s="124">
        <v>0</v>
      </c>
      <c r="G50" s="120" t="str">
        <f t="shared" si="0"/>
        <v>Kém</v>
      </c>
      <c r="H50" s="124" t="s">
        <v>690</v>
      </c>
    </row>
    <row r="51" spans="1:8" s="45" customFormat="1" x14ac:dyDescent="0.25">
      <c r="A51" s="111">
        <v>39</v>
      </c>
      <c r="B51" s="116">
        <v>39</v>
      </c>
      <c r="C51" s="117" t="s">
        <v>696</v>
      </c>
      <c r="D51" s="118" t="s">
        <v>697</v>
      </c>
      <c r="E51" s="118" t="s">
        <v>25</v>
      </c>
      <c r="F51" s="124">
        <v>85</v>
      </c>
      <c r="G51" s="120" t="str">
        <f t="shared" si="0"/>
        <v>Tốt</v>
      </c>
      <c r="H51" s="124"/>
    </row>
    <row r="52" spans="1:8" s="45" customFormat="1" x14ac:dyDescent="0.25">
      <c r="A52" s="111">
        <v>40</v>
      </c>
      <c r="B52" s="116">
        <v>40</v>
      </c>
      <c r="C52" s="117" t="s">
        <v>698</v>
      </c>
      <c r="D52" s="118" t="s">
        <v>699</v>
      </c>
      <c r="E52" s="118" t="s">
        <v>243</v>
      </c>
      <c r="F52" s="124">
        <v>66</v>
      </c>
      <c r="G52" s="120" t="str">
        <f t="shared" si="0"/>
        <v>Khá</v>
      </c>
      <c r="H52" s="124"/>
    </row>
    <row r="53" spans="1:8" s="45" customFormat="1" x14ac:dyDescent="0.25">
      <c r="A53" s="111">
        <v>41</v>
      </c>
      <c r="B53" s="116">
        <v>41</v>
      </c>
      <c r="C53" s="117" t="s">
        <v>700</v>
      </c>
      <c r="D53" s="118" t="s">
        <v>701</v>
      </c>
      <c r="E53" s="118" t="s">
        <v>79</v>
      </c>
      <c r="F53" s="124">
        <v>86</v>
      </c>
      <c r="G53" s="120" t="str">
        <f t="shared" si="0"/>
        <v>Tốt</v>
      </c>
      <c r="H53" s="124"/>
    </row>
    <row r="54" spans="1:8" s="45" customFormat="1" x14ac:dyDescent="0.25">
      <c r="A54" s="111">
        <v>42</v>
      </c>
      <c r="B54" s="116">
        <v>42</v>
      </c>
      <c r="C54" s="117" t="s">
        <v>702</v>
      </c>
      <c r="D54" s="118" t="s">
        <v>703</v>
      </c>
      <c r="E54" s="118" t="s">
        <v>114</v>
      </c>
      <c r="F54" s="124">
        <v>75</v>
      </c>
      <c r="G54" s="120" t="str">
        <f t="shared" si="0"/>
        <v>Khá</v>
      </c>
      <c r="H54" s="124"/>
    </row>
    <row r="55" spans="1:8" s="45" customFormat="1" x14ac:dyDescent="0.25">
      <c r="A55" s="111">
        <v>43</v>
      </c>
      <c r="B55" s="116">
        <v>43</v>
      </c>
      <c r="C55" s="117" t="s">
        <v>704</v>
      </c>
      <c r="D55" s="118" t="s">
        <v>56</v>
      </c>
      <c r="E55" s="118" t="s">
        <v>22</v>
      </c>
      <c r="F55" s="124">
        <v>76</v>
      </c>
      <c r="G55" s="120" t="str">
        <f t="shared" si="0"/>
        <v>Khá</v>
      </c>
      <c r="H55" s="124"/>
    </row>
    <row r="56" spans="1:8" s="45" customFormat="1" x14ac:dyDescent="0.25">
      <c r="A56" s="111">
        <v>44</v>
      </c>
      <c r="B56" s="116">
        <v>44</v>
      </c>
      <c r="C56" s="117" t="s">
        <v>705</v>
      </c>
      <c r="D56" s="118" t="s">
        <v>205</v>
      </c>
      <c r="E56" s="118" t="s">
        <v>22</v>
      </c>
      <c r="F56" s="124">
        <v>90</v>
      </c>
      <c r="G56" s="120" t="str">
        <f t="shared" si="0"/>
        <v>Xuất sắc</v>
      </c>
      <c r="H56" s="124"/>
    </row>
    <row r="57" spans="1:8" s="45" customFormat="1" x14ac:dyDescent="0.25">
      <c r="A57" s="111">
        <v>45</v>
      </c>
      <c r="B57" s="116">
        <v>45</v>
      </c>
      <c r="C57" s="117" t="s">
        <v>706</v>
      </c>
      <c r="D57" s="118" t="s">
        <v>418</v>
      </c>
      <c r="E57" s="118" t="s">
        <v>22</v>
      </c>
      <c r="F57" s="124">
        <v>65</v>
      </c>
      <c r="G57" s="120" t="str">
        <f t="shared" si="0"/>
        <v>Khá</v>
      </c>
      <c r="H57" s="124"/>
    </row>
    <row r="58" spans="1:8" s="45" customFormat="1" x14ac:dyDescent="0.25">
      <c r="A58" s="111">
        <v>46</v>
      </c>
      <c r="B58" s="116">
        <v>46</v>
      </c>
      <c r="C58" s="117" t="s">
        <v>707</v>
      </c>
      <c r="D58" s="118" t="s">
        <v>55</v>
      </c>
      <c r="E58" s="118" t="s">
        <v>26</v>
      </c>
      <c r="F58" s="124">
        <v>72</v>
      </c>
      <c r="G58" s="120" t="str">
        <f t="shared" si="0"/>
        <v>Khá</v>
      </c>
      <c r="H58" s="124"/>
    </row>
    <row r="59" spans="1:8" s="45" customFormat="1" x14ac:dyDescent="0.25">
      <c r="A59" s="111">
        <v>47</v>
      </c>
      <c r="B59" s="116">
        <v>47</v>
      </c>
      <c r="C59" s="117" t="s">
        <v>708</v>
      </c>
      <c r="D59" s="118" t="s">
        <v>92</v>
      </c>
      <c r="E59" s="118" t="s">
        <v>26</v>
      </c>
      <c r="F59" s="124">
        <v>90</v>
      </c>
      <c r="G59" s="120" t="str">
        <f t="shared" si="0"/>
        <v>Xuất sắc</v>
      </c>
      <c r="H59" s="124"/>
    </row>
    <row r="60" spans="1:8" s="45" customFormat="1" x14ac:dyDescent="0.25">
      <c r="A60" s="111">
        <v>48</v>
      </c>
      <c r="B60" s="116">
        <v>48</v>
      </c>
      <c r="C60" s="117" t="s">
        <v>709</v>
      </c>
      <c r="D60" s="118" t="s">
        <v>112</v>
      </c>
      <c r="E60" s="118" t="s">
        <v>26</v>
      </c>
      <c r="F60" s="124">
        <v>80</v>
      </c>
      <c r="G60" s="120" t="str">
        <f t="shared" si="0"/>
        <v>Tốt</v>
      </c>
      <c r="H60" s="124"/>
    </row>
    <row r="61" spans="1:8" s="45" customFormat="1" x14ac:dyDescent="0.25">
      <c r="A61" s="111">
        <v>49</v>
      </c>
      <c r="B61" s="116">
        <v>49</v>
      </c>
      <c r="C61" s="117" t="s">
        <v>710</v>
      </c>
      <c r="D61" s="118" t="s">
        <v>523</v>
      </c>
      <c r="E61" s="118" t="s">
        <v>152</v>
      </c>
      <c r="F61" s="124">
        <v>0</v>
      </c>
      <c r="G61" s="120" t="str">
        <f t="shared" si="0"/>
        <v>Kém</v>
      </c>
      <c r="H61" s="124" t="s">
        <v>690</v>
      </c>
    </row>
    <row r="62" spans="1:8" s="45" customFormat="1" x14ac:dyDescent="0.25">
      <c r="A62" s="111">
        <v>50</v>
      </c>
      <c r="B62" s="116">
        <v>50</v>
      </c>
      <c r="C62" s="117" t="s">
        <v>711</v>
      </c>
      <c r="D62" s="118" t="s">
        <v>73</v>
      </c>
      <c r="E62" s="118" t="s">
        <v>484</v>
      </c>
      <c r="F62" s="124">
        <v>80</v>
      </c>
      <c r="G62" s="120" t="str">
        <f t="shared" si="0"/>
        <v>Tốt</v>
      </c>
      <c r="H62" s="124"/>
    </row>
    <row r="63" spans="1:8" s="45" customFormat="1" x14ac:dyDescent="0.25">
      <c r="A63" s="111">
        <v>51</v>
      </c>
      <c r="B63" s="116">
        <v>51</v>
      </c>
      <c r="C63" s="117" t="s">
        <v>712</v>
      </c>
      <c r="D63" s="118" t="s">
        <v>190</v>
      </c>
      <c r="E63" s="118" t="s">
        <v>183</v>
      </c>
      <c r="F63" s="124">
        <v>90</v>
      </c>
      <c r="G63" s="120" t="str">
        <f t="shared" si="0"/>
        <v>Xuất sắc</v>
      </c>
      <c r="H63" s="124"/>
    </row>
    <row r="64" spans="1:8" s="45" customFormat="1" x14ac:dyDescent="0.25">
      <c r="A64" s="111">
        <v>52</v>
      </c>
      <c r="B64" s="116">
        <v>52</v>
      </c>
      <c r="C64" s="117" t="s">
        <v>713</v>
      </c>
      <c r="D64" s="118" t="s">
        <v>527</v>
      </c>
      <c r="E64" s="118" t="s">
        <v>9</v>
      </c>
      <c r="F64" s="124">
        <v>73</v>
      </c>
      <c r="G64" s="120" t="str">
        <f t="shared" si="0"/>
        <v>Khá</v>
      </c>
      <c r="H64" s="124"/>
    </row>
    <row r="65" spans="1:8" s="45" customFormat="1" x14ac:dyDescent="0.25">
      <c r="A65" s="111">
        <v>53</v>
      </c>
      <c r="B65" s="116">
        <v>53</v>
      </c>
      <c r="C65" s="117" t="s">
        <v>714</v>
      </c>
      <c r="D65" s="118" t="s">
        <v>146</v>
      </c>
      <c r="E65" s="118" t="s">
        <v>9</v>
      </c>
      <c r="F65" s="124">
        <v>92</v>
      </c>
      <c r="G65" s="120" t="str">
        <f t="shared" si="0"/>
        <v>Xuất sắc</v>
      </c>
      <c r="H65" s="124"/>
    </row>
    <row r="66" spans="1:8" s="45" customFormat="1" x14ac:dyDescent="0.25">
      <c r="A66" s="111">
        <v>54</v>
      </c>
      <c r="B66" s="116">
        <v>54</v>
      </c>
      <c r="C66" s="117" t="s">
        <v>715</v>
      </c>
      <c r="D66" s="118" t="s">
        <v>716</v>
      </c>
      <c r="E66" s="118" t="s">
        <v>10</v>
      </c>
      <c r="F66" s="124">
        <v>65</v>
      </c>
      <c r="G66" s="120" t="str">
        <f t="shared" si="0"/>
        <v>Khá</v>
      </c>
      <c r="H66" s="124"/>
    </row>
    <row r="67" spans="1:8" s="45" customFormat="1" x14ac:dyDescent="0.25">
      <c r="A67" s="111">
        <v>55</v>
      </c>
      <c r="B67" s="116">
        <v>55</v>
      </c>
      <c r="C67" s="117" t="s">
        <v>717</v>
      </c>
      <c r="D67" s="118" t="s">
        <v>261</v>
      </c>
      <c r="E67" s="118" t="s">
        <v>11</v>
      </c>
      <c r="F67" s="124">
        <v>90</v>
      </c>
      <c r="G67" s="120" t="str">
        <f t="shared" si="0"/>
        <v>Xuất sắc</v>
      </c>
      <c r="H67" s="124"/>
    </row>
    <row r="68" spans="1:8" s="45" customFormat="1" x14ac:dyDescent="0.25">
      <c r="A68" s="111">
        <v>56</v>
      </c>
      <c r="B68" s="116">
        <v>56</v>
      </c>
      <c r="C68" s="117" t="s">
        <v>718</v>
      </c>
      <c r="D68" s="118" t="s">
        <v>719</v>
      </c>
      <c r="E68" s="118" t="s">
        <v>279</v>
      </c>
      <c r="F68" s="124">
        <v>86</v>
      </c>
      <c r="G68" s="120" t="str">
        <f t="shared" si="0"/>
        <v>Tốt</v>
      </c>
      <c r="H68" s="124"/>
    </row>
    <row r="69" spans="1:8" s="45" customFormat="1" x14ac:dyDescent="0.25">
      <c r="A69" s="111">
        <v>57</v>
      </c>
      <c r="B69" s="116">
        <v>57</v>
      </c>
      <c r="C69" s="117" t="s">
        <v>720</v>
      </c>
      <c r="D69" s="118" t="s">
        <v>161</v>
      </c>
      <c r="E69" s="118" t="s">
        <v>117</v>
      </c>
      <c r="F69" s="124">
        <v>76</v>
      </c>
      <c r="G69" s="120" t="str">
        <f t="shared" si="0"/>
        <v>Khá</v>
      </c>
      <c r="H69" s="124"/>
    </row>
    <row r="70" spans="1:8" s="45" customFormat="1" x14ac:dyDescent="0.25">
      <c r="A70" s="111">
        <v>58</v>
      </c>
      <c r="B70" s="116">
        <v>58</v>
      </c>
      <c r="C70" s="117" t="s">
        <v>721</v>
      </c>
      <c r="D70" s="118" t="s">
        <v>142</v>
      </c>
      <c r="E70" s="118" t="s">
        <v>327</v>
      </c>
      <c r="F70" s="124">
        <v>80</v>
      </c>
      <c r="G70" s="120" t="str">
        <f t="shared" si="0"/>
        <v>Tốt</v>
      </c>
      <c r="H70" s="124"/>
    </row>
    <row r="71" spans="1:8" s="45" customFormat="1" x14ac:dyDescent="0.25">
      <c r="A71" s="111">
        <v>59</v>
      </c>
      <c r="B71" s="116">
        <v>59</v>
      </c>
      <c r="C71" s="117" t="s">
        <v>722</v>
      </c>
      <c r="D71" s="118" t="s">
        <v>723</v>
      </c>
      <c r="E71" s="118" t="s">
        <v>57</v>
      </c>
      <c r="F71" s="124">
        <v>74</v>
      </c>
      <c r="G71" s="120" t="str">
        <f t="shared" si="0"/>
        <v>Khá</v>
      </c>
      <c r="H71" s="124"/>
    </row>
    <row r="72" spans="1:8" s="45" customFormat="1" x14ac:dyDescent="0.25">
      <c r="A72" s="111">
        <v>60</v>
      </c>
      <c r="B72" s="116">
        <v>60</v>
      </c>
      <c r="C72" s="117" t="s">
        <v>724</v>
      </c>
      <c r="D72" s="118" t="s">
        <v>725</v>
      </c>
      <c r="E72" s="118" t="s">
        <v>57</v>
      </c>
      <c r="F72" s="124">
        <v>90</v>
      </c>
      <c r="G72" s="120" t="str">
        <f t="shared" si="0"/>
        <v>Xuất sắc</v>
      </c>
      <c r="H72" s="124"/>
    </row>
    <row r="73" spans="1:8" s="45" customFormat="1" x14ac:dyDescent="0.25">
      <c r="A73" s="111">
        <v>61</v>
      </c>
      <c r="B73" s="116">
        <v>61</v>
      </c>
      <c r="C73" s="117" t="s">
        <v>726</v>
      </c>
      <c r="D73" s="118" t="s">
        <v>396</v>
      </c>
      <c r="E73" s="118" t="s">
        <v>83</v>
      </c>
      <c r="F73" s="124">
        <v>32</v>
      </c>
      <c r="G73" s="120" t="str">
        <f t="shared" si="0"/>
        <v>Kém</v>
      </c>
      <c r="H73" s="124" t="s">
        <v>727</v>
      </c>
    </row>
    <row r="74" spans="1:8" s="45" customFormat="1" x14ac:dyDescent="0.25">
      <c r="A74" s="111">
        <v>62</v>
      </c>
      <c r="B74" s="116">
        <v>62</v>
      </c>
      <c r="C74" s="117" t="s">
        <v>728</v>
      </c>
      <c r="D74" s="118" t="s">
        <v>729</v>
      </c>
      <c r="E74" s="118" t="s">
        <v>17</v>
      </c>
      <c r="F74" s="124">
        <v>80</v>
      </c>
      <c r="G74" s="120" t="str">
        <f t="shared" si="0"/>
        <v>Tốt</v>
      </c>
      <c r="H74" s="124"/>
    </row>
    <row r="75" spans="1:8" s="45" customFormat="1" x14ac:dyDescent="0.25">
      <c r="A75" s="111">
        <v>63</v>
      </c>
      <c r="B75" s="116">
        <v>63</v>
      </c>
      <c r="C75" s="117" t="s">
        <v>730</v>
      </c>
      <c r="D75" s="118" t="s">
        <v>203</v>
      </c>
      <c r="E75" s="118" t="s">
        <v>59</v>
      </c>
      <c r="F75" s="124">
        <v>76</v>
      </c>
      <c r="G75" s="120" t="str">
        <f t="shared" si="0"/>
        <v>Khá</v>
      </c>
      <c r="H75" s="124"/>
    </row>
    <row r="76" spans="1:8" s="45" customFormat="1" x14ac:dyDescent="0.25">
      <c r="A76" s="111">
        <v>64</v>
      </c>
      <c r="B76" s="116">
        <v>64</v>
      </c>
      <c r="C76" s="123" t="s">
        <v>731</v>
      </c>
      <c r="D76" s="118" t="s">
        <v>72</v>
      </c>
      <c r="E76" s="118" t="s">
        <v>732</v>
      </c>
      <c r="F76" s="124">
        <v>82</v>
      </c>
      <c r="G76" s="120" t="str">
        <f t="shared" si="0"/>
        <v>Tốt</v>
      </c>
      <c r="H76" s="124"/>
    </row>
    <row r="77" spans="1:8" s="45" customFormat="1" x14ac:dyDescent="0.25">
      <c r="A77" s="111">
        <v>65</v>
      </c>
      <c r="B77" s="116">
        <v>65</v>
      </c>
      <c r="C77" s="117" t="s">
        <v>733</v>
      </c>
      <c r="D77" s="118" t="s">
        <v>226</v>
      </c>
      <c r="E77" s="118" t="s">
        <v>23</v>
      </c>
      <c r="F77" s="124">
        <v>77</v>
      </c>
      <c r="G77" s="120" t="str">
        <f t="shared" ref="G77:G140" si="1">IF(F77&gt;=90,"Xuất sắc",IF(F77&gt;=80,"Tốt",IF(F77&gt;=65,"Khá",IF(F77&gt;=50,"Trung bình",IF(F77&gt;=35,"Yếu","Kém")))))</f>
        <v>Khá</v>
      </c>
      <c r="H77" s="124"/>
    </row>
    <row r="78" spans="1:8" s="45" customFormat="1" x14ac:dyDescent="0.25">
      <c r="A78" s="111">
        <v>66</v>
      </c>
      <c r="B78" s="116">
        <v>66</v>
      </c>
      <c r="C78" s="117" t="s">
        <v>734</v>
      </c>
      <c r="D78" s="118" t="s">
        <v>153</v>
      </c>
      <c r="E78" s="118" t="s">
        <v>23</v>
      </c>
      <c r="F78" s="124">
        <v>82</v>
      </c>
      <c r="G78" s="120" t="str">
        <f t="shared" si="1"/>
        <v>Tốt</v>
      </c>
      <c r="H78" s="124"/>
    </row>
    <row r="79" spans="1:8" s="45" customFormat="1" x14ac:dyDescent="0.25">
      <c r="A79" s="111">
        <v>67</v>
      </c>
      <c r="B79" s="116">
        <v>67</v>
      </c>
      <c r="C79" s="117" t="s">
        <v>735</v>
      </c>
      <c r="D79" s="118" t="s">
        <v>295</v>
      </c>
      <c r="E79" s="118" t="s">
        <v>61</v>
      </c>
      <c r="F79" s="124">
        <v>64</v>
      </c>
      <c r="G79" s="120" t="str">
        <f t="shared" si="1"/>
        <v>Trung bình</v>
      </c>
      <c r="H79" s="124" t="s">
        <v>666</v>
      </c>
    </row>
    <row r="80" spans="1:8" s="45" customFormat="1" x14ac:dyDescent="0.25">
      <c r="A80" s="111">
        <v>68</v>
      </c>
      <c r="B80" s="116">
        <v>68</v>
      </c>
      <c r="C80" s="117" t="s">
        <v>736</v>
      </c>
      <c r="D80" s="118" t="s">
        <v>489</v>
      </c>
      <c r="E80" s="118" t="s">
        <v>219</v>
      </c>
      <c r="F80" s="124">
        <v>80</v>
      </c>
      <c r="G80" s="120" t="str">
        <f t="shared" si="1"/>
        <v>Tốt</v>
      </c>
      <c r="H80" s="124"/>
    </row>
    <row r="81" spans="1:8" s="45" customFormat="1" x14ac:dyDescent="0.25">
      <c r="A81" s="111">
        <v>69</v>
      </c>
      <c r="B81" s="116">
        <v>69</v>
      </c>
      <c r="C81" s="117" t="s">
        <v>737</v>
      </c>
      <c r="D81" s="118" t="s">
        <v>738</v>
      </c>
      <c r="E81" s="118" t="s">
        <v>62</v>
      </c>
      <c r="F81" s="124">
        <v>83</v>
      </c>
      <c r="G81" s="120" t="str">
        <f t="shared" si="1"/>
        <v>Tốt</v>
      </c>
      <c r="H81" s="124"/>
    </row>
    <row r="82" spans="1:8" s="45" customFormat="1" x14ac:dyDescent="0.25">
      <c r="A82" s="111">
        <v>70</v>
      </c>
      <c r="B82" s="116">
        <v>70</v>
      </c>
      <c r="C82" s="117" t="s">
        <v>739</v>
      </c>
      <c r="D82" s="118" t="s">
        <v>740</v>
      </c>
      <c r="E82" s="118" t="s">
        <v>62</v>
      </c>
      <c r="F82" s="124">
        <v>90</v>
      </c>
      <c r="G82" s="120" t="str">
        <f t="shared" si="1"/>
        <v>Xuất sắc</v>
      </c>
      <c r="H82" s="124"/>
    </row>
    <row r="83" spans="1:8" s="45" customFormat="1" x14ac:dyDescent="0.25">
      <c r="A83" s="111">
        <v>71</v>
      </c>
      <c r="B83" s="116">
        <v>71</v>
      </c>
      <c r="C83" s="117" t="s">
        <v>741</v>
      </c>
      <c r="D83" s="118" t="s">
        <v>220</v>
      </c>
      <c r="E83" s="118" t="s">
        <v>62</v>
      </c>
      <c r="F83" s="124">
        <v>76</v>
      </c>
      <c r="G83" s="120" t="str">
        <f t="shared" si="1"/>
        <v>Khá</v>
      </c>
      <c r="H83" s="124"/>
    </row>
    <row r="84" spans="1:8" s="45" customFormat="1" x14ac:dyDescent="0.25">
      <c r="A84" s="111">
        <v>72</v>
      </c>
      <c r="B84" s="116">
        <v>72</v>
      </c>
      <c r="C84" s="117" t="s">
        <v>742</v>
      </c>
      <c r="D84" s="118" t="s">
        <v>190</v>
      </c>
      <c r="E84" s="118" t="s">
        <v>12</v>
      </c>
      <c r="F84" s="124">
        <v>76</v>
      </c>
      <c r="G84" s="120" t="str">
        <f t="shared" si="1"/>
        <v>Khá</v>
      </c>
      <c r="H84" s="124"/>
    </row>
    <row r="85" spans="1:8" s="45" customFormat="1" x14ac:dyDescent="0.25">
      <c r="A85" s="111">
        <v>73</v>
      </c>
      <c r="B85" s="116">
        <v>73</v>
      </c>
      <c r="C85" s="117" t="s">
        <v>743</v>
      </c>
      <c r="D85" s="118" t="s">
        <v>48</v>
      </c>
      <c r="E85" s="118" t="s">
        <v>12</v>
      </c>
      <c r="F85" s="124">
        <v>80</v>
      </c>
      <c r="G85" s="120" t="str">
        <f t="shared" si="1"/>
        <v>Tốt</v>
      </c>
      <c r="H85" s="124"/>
    </row>
    <row r="86" spans="1:8" s="45" customFormat="1" x14ac:dyDescent="0.25">
      <c r="A86" s="111">
        <v>74</v>
      </c>
      <c r="B86" s="116">
        <v>74</v>
      </c>
      <c r="C86" s="117" t="s">
        <v>744</v>
      </c>
      <c r="D86" s="118" t="s">
        <v>745</v>
      </c>
      <c r="E86" s="118" t="s">
        <v>12</v>
      </c>
      <c r="F86" s="124">
        <v>72</v>
      </c>
      <c r="G86" s="120" t="str">
        <f t="shared" si="1"/>
        <v>Khá</v>
      </c>
      <c r="H86" s="124"/>
    </row>
    <row r="87" spans="1:8" s="45" customFormat="1" x14ac:dyDescent="0.25">
      <c r="A87" s="111">
        <v>75</v>
      </c>
      <c r="B87" s="116">
        <v>75</v>
      </c>
      <c r="C87" s="117" t="s">
        <v>746</v>
      </c>
      <c r="D87" s="118" t="s">
        <v>747</v>
      </c>
      <c r="E87" s="118" t="s">
        <v>12</v>
      </c>
      <c r="F87" s="124">
        <v>81</v>
      </c>
      <c r="G87" s="120" t="str">
        <f t="shared" si="1"/>
        <v>Tốt</v>
      </c>
      <c r="H87" s="124"/>
    </row>
    <row r="88" spans="1:8" s="45" customFormat="1" x14ac:dyDescent="0.25">
      <c r="A88" s="111">
        <v>76</v>
      </c>
      <c r="B88" s="116">
        <v>76</v>
      </c>
      <c r="C88" s="117" t="s">
        <v>748</v>
      </c>
      <c r="D88" s="118" t="s">
        <v>77</v>
      </c>
      <c r="E88" s="118" t="s">
        <v>121</v>
      </c>
      <c r="F88" s="124">
        <v>80</v>
      </c>
      <c r="G88" s="120" t="str">
        <f t="shared" si="1"/>
        <v>Tốt</v>
      </c>
      <c r="H88" s="124"/>
    </row>
    <row r="89" spans="1:8" s="45" customFormat="1" x14ac:dyDescent="0.25">
      <c r="A89" s="111">
        <v>77</v>
      </c>
      <c r="B89" s="116">
        <v>77</v>
      </c>
      <c r="C89" s="117" t="s">
        <v>749</v>
      </c>
      <c r="D89" s="118" t="s">
        <v>262</v>
      </c>
      <c r="E89" s="118" t="s">
        <v>122</v>
      </c>
      <c r="F89" s="124">
        <v>76</v>
      </c>
      <c r="G89" s="120" t="str">
        <f t="shared" si="1"/>
        <v>Khá</v>
      </c>
      <c r="H89" s="124"/>
    </row>
    <row r="90" spans="1:8" s="45" customFormat="1" x14ac:dyDescent="0.25">
      <c r="A90" s="111">
        <v>78</v>
      </c>
      <c r="B90" s="116">
        <v>78</v>
      </c>
      <c r="C90" s="117" t="s">
        <v>750</v>
      </c>
      <c r="D90" s="118" t="s">
        <v>472</v>
      </c>
      <c r="E90" s="118" t="s">
        <v>304</v>
      </c>
      <c r="F90" s="124">
        <v>75</v>
      </c>
      <c r="G90" s="120" t="str">
        <f t="shared" si="1"/>
        <v>Khá</v>
      </c>
      <c r="H90" s="124"/>
    </row>
    <row r="91" spans="1:8" s="45" customFormat="1" x14ac:dyDescent="0.25">
      <c r="A91" s="111">
        <v>79</v>
      </c>
      <c r="B91" s="116">
        <v>79</v>
      </c>
      <c r="C91" s="117" t="s">
        <v>751</v>
      </c>
      <c r="D91" s="118" t="s">
        <v>533</v>
      </c>
      <c r="E91" s="118" t="s">
        <v>123</v>
      </c>
      <c r="F91" s="124">
        <v>74</v>
      </c>
      <c r="G91" s="120" t="str">
        <f t="shared" si="1"/>
        <v>Khá</v>
      </c>
      <c r="H91" s="124"/>
    </row>
    <row r="92" spans="1:8" s="45" customFormat="1" x14ac:dyDescent="0.25">
      <c r="A92" s="111"/>
      <c r="B92" s="125"/>
      <c r="C92" s="126" t="s">
        <v>752</v>
      </c>
      <c r="D92" s="127"/>
      <c r="E92" s="127"/>
      <c r="F92" s="128"/>
      <c r="G92" s="129"/>
      <c r="H92" s="128"/>
    </row>
    <row r="93" spans="1:8" s="45" customFormat="1" x14ac:dyDescent="0.25">
      <c r="A93" s="111">
        <v>80</v>
      </c>
      <c r="B93" s="125">
        <v>1</v>
      </c>
      <c r="C93" s="118" t="s">
        <v>753</v>
      </c>
      <c r="D93" s="118" t="s">
        <v>75</v>
      </c>
      <c r="E93" s="118" t="s">
        <v>34</v>
      </c>
      <c r="F93" s="130">
        <v>96</v>
      </c>
      <c r="G93" s="120" t="str">
        <f t="shared" si="1"/>
        <v>Xuất sắc</v>
      </c>
      <c r="H93" s="130"/>
    </row>
    <row r="94" spans="1:8" s="45" customFormat="1" x14ac:dyDescent="0.25">
      <c r="A94" s="111">
        <v>81</v>
      </c>
      <c r="B94" s="125">
        <v>2</v>
      </c>
      <c r="C94" s="118" t="s">
        <v>754</v>
      </c>
      <c r="D94" s="118" t="s">
        <v>755</v>
      </c>
      <c r="E94" s="118" t="s">
        <v>34</v>
      </c>
      <c r="F94" s="131">
        <v>75</v>
      </c>
      <c r="G94" s="120" t="str">
        <f t="shared" si="1"/>
        <v>Khá</v>
      </c>
      <c r="H94" s="131"/>
    </row>
    <row r="95" spans="1:8" s="45" customFormat="1" x14ac:dyDescent="0.25">
      <c r="A95" s="111">
        <v>82</v>
      </c>
      <c r="B95" s="125">
        <v>3</v>
      </c>
      <c r="C95" s="118" t="s">
        <v>756</v>
      </c>
      <c r="D95" s="118" t="s">
        <v>757</v>
      </c>
      <c r="E95" s="118" t="s">
        <v>34</v>
      </c>
      <c r="F95" s="131">
        <v>82</v>
      </c>
      <c r="G95" s="120" t="str">
        <f t="shared" si="1"/>
        <v>Tốt</v>
      </c>
      <c r="H95" s="131"/>
    </row>
    <row r="96" spans="1:8" s="45" customFormat="1" x14ac:dyDescent="0.25">
      <c r="A96" s="111">
        <v>83</v>
      </c>
      <c r="B96" s="125">
        <v>4</v>
      </c>
      <c r="C96" s="118" t="s">
        <v>758</v>
      </c>
      <c r="D96" s="118" t="s">
        <v>534</v>
      </c>
      <c r="E96" s="118" t="s">
        <v>34</v>
      </c>
      <c r="F96" s="131">
        <v>80</v>
      </c>
      <c r="G96" s="120" t="str">
        <f t="shared" si="1"/>
        <v>Tốt</v>
      </c>
      <c r="H96" s="131"/>
    </row>
    <row r="97" spans="1:8" s="45" customFormat="1" x14ac:dyDescent="0.25">
      <c r="A97" s="111">
        <v>84</v>
      </c>
      <c r="B97" s="132">
        <v>5</v>
      </c>
      <c r="C97" s="133" t="s">
        <v>759</v>
      </c>
      <c r="D97" s="134" t="s">
        <v>163</v>
      </c>
      <c r="E97" s="134" t="s">
        <v>34</v>
      </c>
      <c r="F97" s="135">
        <v>0</v>
      </c>
      <c r="G97" s="120" t="str">
        <f t="shared" si="1"/>
        <v>Kém</v>
      </c>
      <c r="H97" s="135" t="s">
        <v>760</v>
      </c>
    </row>
    <row r="98" spans="1:8" s="45" customFormat="1" x14ac:dyDescent="0.25">
      <c r="A98" s="111">
        <v>85</v>
      </c>
      <c r="B98" s="125">
        <v>6</v>
      </c>
      <c r="C98" s="118" t="s">
        <v>761</v>
      </c>
      <c r="D98" s="118" t="s">
        <v>762</v>
      </c>
      <c r="E98" s="118" t="s">
        <v>34</v>
      </c>
      <c r="F98" s="131">
        <v>70</v>
      </c>
      <c r="G98" s="120" t="str">
        <f t="shared" si="1"/>
        <v>Khá</v>
      </c>
      <c r="H98" s="131"/>
    </row>
    <row r="99" spans="1:8" s="45" customFormat="1" x14ac:dyDescent="0.25">
      <c r="A99" s="111">
        <v>86</v>
      </c>
      <c r="B99" s="125">
        <v>7</v>
      </c>
      <c r="C99" s="118" t="s">
        <v>763</v>
      </c>
      <c r="D99" s="118" t="s">
        <v>159</v>
      </c>
      <c r="E99" s="118" t="s">
        <v>34</v>
      </c>
      <c r="F99" s="131">
        <v>80</v>
      </c>
      <c r="G99" s="120" t="str">
        <f t="shared" si="1"/>
        <v>Tốt</v>
      </c>
      <c r="H99" s="131"/>
    </row>
    <row r="100" spans="1:8" s="45" customFormat="1" x14ac:dyDescent="0.25">
      <c r="A100" s="111">
        <v>87</v>
      </c>
      <c r="B100" s="125">
        <v>8</v>
      </c>
      <c r="C100" s="118" t="s">
        <v>764</v>
      </c>
      <c r="D100" s="118" t="s">
        <v>188</v>
      </c>
      <c r="E100" s="118" t="s">
        <v>34</v>
      </c>
      <c r="F100" s="131">
        <v>85</v>
      </c>
      <c r="G100" s="120" t="str">
        <f t="shared" si="1"/>
        <v>Tốt</v>
      </c>
      <c r="H100" s="131"/>
    </row>
    <row r="101" spans="1:8" s="45" customFormat="1" x14ac:dyDescent="0.25">
      <c r="A101" s="111">
        <v>88</v>
      </c>
      <c r="B101" s="125">
        <v>9</v>
      </c>
      <c r="C101" s="118" t="s">
        <v>765</v>
      </c>
      <c r="D101" s="118" t="s">
        <v>362</v>
      </c>
      <c r="E101" s="118" t="s">
        <v>129</v>
      </c>
      <c r="F101" s="131">
        <v>83</v>
      </c>
      <c r="G101" s="120" t="str">
        <f t="shared" si="1"/>
        <v>Tốt</v>
      </c>
      <c r="H101" s="131"/>
    </row>
    <row r="102" spans="1:8" s="45" customFormat="1" x14ac:dyDescent="0.25">
      <c r="A102" s="111">
        <v>89</v>
      </c>
      <c r="B102" s="125">
        <v>10</v>
      </c>
      <c r="C102" s="118" t="s">
        <v>766</v>
      </c>
      <c r="D102" s="118" t="s">
        <v>362</v>
      </c>
      <c r="E102" s="118" t="s">
        <v>129</v>
      </c>
      <c r="F102" s="131">
        <v>80</v>
      </c>
      <c r="G102" s="120" t="str">
        <f t="shared" si="1"/>
        <v>Tốt</v>
      </c>
      <c r="H102" s="131"/>
    </row>
    <row r="103" spans="1:8" s="45" customFormat="1" x14ac:dyDescent="0.25">
      <c r="A103" s="111">
        <v>90</v>
      </c>
      <c r="B103" s="125">
        <v>11</v>
      </c>
      <c r="C103" s="118" t="s">
        <v>767</v>
      </c>
      <c r="D103" s="118" t="s">
        <v>768</v>
      </c>
      <c r="E103" s="118" t="s">
        <v>129</v>
      </c>
      <c r="F103" s="131">
        <v>81</v>
      </c>
      <c r="G103" s="120" t="str">
        <f t="shared" si="1"/>
        <v>Tốt</v>
      </c>
      <c r="H103" s="131"/>
    </row>
    <row r="104" spans="1:8" s="45" customFormat="1" x14ac:dyDescent="0.25">
      <c r="A104" s="111">
        <v>91</v>
      </c>
      <c r="B104" s="125">
        <v>12</v>
      </c>
      <c r="C104" s="118" t="s">
        <v>769</v>
      </c>
      <c r="D104" s="118" t="s">
        <v>770</v>
      </c>
      <c r="E104" s="118" t="s">
        <v>210</v>
      </c>
      <c r="F104" s="131">
        <v>80</v>
      </c>
      <c r="G104" s="120" t="str">
        <f t="shared" si="1"/>
        <v>Tốt</v>
      </c>
      <c r="H104" s="131"/>
    </row>
    <row r="105" spans="1:8" s="45" customFormat="1" x14ac:dyDescent="0.25">
      <c r="A105" s="111">
        <v>92</v>
      </c>
      <c r="B105" s="125">
        <v>13</v>
      </c>
      <c r="C105" s="118" t="s">
        <v>771</v>
      </c>
      <c r="D105" s="118" t="s">
        <v>772</v>
      </c>
      <c r="E105" s="118" t="s">
        <v>210</v>
      </c>
      <c r="F105" s="131">
        <v>85</v>
      </c>
      <c r="G105" s="120" t="str">
        <f t="shared" si="1"/>
        <v>Tốt</v>
      </c>
      <c r="H105" s="131"/>
    </row>
    <row r="106" spans="1:8" s="45" customFormat="1" x14ac:dyDescent="0.25">
      <c r="A106" s="111">
        <v>93</v>
      </c>
      <c r="B106" s="125">
        <v>14</v>
      </c>
      <c r="C106" s="118" t="s">
        <v>773</v>
      </c>
      <c r="D106" s="118" t="s">
        <v>485</v>
      </c>
      <c r="E106" s="118" t="s">
        <v>173</v>
      </c>
      <c r="F106" s="131">
        <v>96</v>
      </c>
      <c r="G106" s="120" t="str">
        <f t="shared" si="1"/>
        <v>Xuất sắc</v>
      </c>
      <c r="H106" s="131"/>
    </row>
    <row r="107" spans="1:8" s="45" customFormat="1" x14ac:dyDescent="0.25">
      <c r="A107" s="111">
        <v>94</v>
      </c>
      <c r="B107" s="125">
        <v>15</v>
      </c>
      <c r="C107" s="118" t="s">
        <v>774</v>
      </c>
      <c r="D107" s="118" t="s">
        <v>125</v>
      </c>
      <c r="E107" s="118" t="s">
        <v>6</v>
      </c>
      <c r="F107" s="131">
        <v>83</v>
      </c>
      <c r="G107" s="120" t="str">
        <f t="shared" si="1"/>
        <v>Tốt</v>
      </c>
      <c r="H107" s="131"/>
    </row>
    <row r="108" spans="1:8" s="45" customFormat="1" x14ac:dyDescent="0.25">
      <c r="A108" s="111">
        <v>95</v>
      </c>
      <c r="B108" s="132">
        <v>16</v>
      </c>
      <c r="C108" s="133" t="s">
        <v>775</v>
      </c>
      <c r="D108" s="134" t="s">
        <v>63</v>
      </c>
      <c r="E108" s="134" t="s">
        <v>776</v>
      </c>
      <c r="F108" s="135">
        <v>0</v>
      </c>
      <c r="G108" s="120" t="str">
        <f t="shared" si="1"/>
        <v>Kém</v>
      </c>
      <c r="H108" s="135" t="s">
        <v>760</v>
      </c>
    </row>
    <row r="109" spans="1:8" s="45" customFormat="1" x14ac:dyDescent="0.25">
      <c r="A109" s="111">
        <v>96</v>
      </c>
      <c r="B109" s="125">
        <v>17</v>
      </c>
      <c r="C109" s="118" t="s">
        <v>777</v>
      </c>
      <c r="D109" s="118" t="s">
        <v>778</v>
      </c>
      <c r="E109" s="118" t="s">
        <v>106</v>
      </c>
      <c r="F109" s="131">
        <v>80</v>
      </c>
      <c r="G109" s="120" t="str">
        <f t="shared" si="1"/>
        <v>Tốt</v>
      </c>
      <c r="H109" s="131"/>
    </row>
    <row r="110" spans="1:8" s="45" customFormat="1" x14ac:dyDescent="0.25">
      <c r="A110" s="111">
        <v>97</v>
      </c>
      <c r="B110" s="125">
        <v>18</v>
      </c>
      <c r="C110" s="118" t="s">
        <v>779</v>
      </c>
      <c r="D110" s="118" t="s">
        <v>54</v>
      </c>
      <c r="E110" s="118" t="s">
        <v>39</v>
      </c>
      <c r="F110" s="131">
        <v>96</v>
      </c>
      <c r="G110" s="120" t="str">
        <f t="shared" si="1"/>
        <v>Xuất sắc</v>
      </c>
      <c r="H110" s="131"/>
    </row>
    <row r="111" spans="1:8" s="45" customFormat="1" x14ac:dyDescent="0.25">
      <c r="A111" s="111">
        <v>98</v>
      </c>
      <c r="B111" s="125">
        <v>19</v>
      </c>
      <c r="C111" s="118" t="s">
        <v>780</v>
      </c>
      <c r="D111" s="118" t="s">
        <v>319</v>
      </c>
      <c r="E111" s="118" t="s">
        <v>39</v>
      </c>
      <c r="F111" s="131">
        <v>87</v>
      </c>
      <c r="G111" s="120" t="str">
        <f t="shared" si="1"/>
        <v>Tốt</v>
      </c>
      <c r="H111" s="131"/>
    </row>
    <row r="112" spans="1:8" s="45" customFormat="1" x14ac:dyDescent="0.25">
      <c r="A112" s="111">
        <v>99</v>
      </c>
      <c r="B112" s="125">
        <v>20</v>
      </c>
      <c r="C112" s="118" t="s">
        <v>781</v>
      </c>
      <c r="D112" s="118" t="s">
        <v>214</v>
      </c>
      <c r="E112" s="118" t="s">
        <v>501</v>
      </c>
      <c r="F112" s="131">
        <v>50</v>
      </c>
      <c r="G112" s="120" t="str">
        <f t="shared" si="1"/>
        <v>Trung bình</v>
      </c>
      <c r="H112" s="131" t="s">
        <v>68</v>
      </c>
    </row>
    <row r="113" spans="1:8" s="45" customFormat="1" x14ac:dyDescent="0.25">
      <c r="A113" s="111">
        <v>100</v>
      </c>
      <c r="B113" s="136">
        <v>21</v>
      </c>
      <c r="C113" s="137" t="s">
        <v>782</v>
      </c>
      <c r="D113" s="137" t="s">
        <v>397</v>
      </c>
      <c r="E113" s="137" t="s">
        <v>7</v>
      </c>
      <c r="F113" s="138">
        <v>80</v>
      </c>
      <c r="G113" s="120" t="str">
        <f t="shared" si="1"/>
        <v>Tốt</v>
      </c>
      <c r="H113" s="138"/>
    </row>
    <row r="114" spans="1:8" s="45" customFormat="1" x14ac:dyDescent="0.25">
      <c r="A114" s="111">
        <v>101</v>
      </c>
      <c r="B114" s="125">
        <v>22</v>
      </c>
      <c r="C114" s="118" t="s">
        <v>783</v>
      </c>
      <c r="D114" s="118" t="s">
        <v>46</v>
      </c>
      <c r="E114" s="118" t="s">
        <v>14</v>
      </c>
      <c r="F114" s="131">
        <v>80</v>
      </c>
      <c r="G114" s="120" t="str">
        <f t="shared" si="1"/>
        <v>Tốt</v>
      </c>
      <c r="H114" s="131"/>
    </row>
    <row r="115" spans="1:8" s="45" customFormat="1" x14ac:dyDescent="0.25">
      <c r="A115" s="111">
        <v>102</v>
      </c>
      <c r="B115" s="125">
        <v>23</v>
      </c>
      <c r="C115" s="118" t="s">
        <v>784</v>
      </c>
      <c r="D115" s="118" t="s">
        <v>785</v>
      </c>
      <c r="E115" s="118" t="s">
        <v>786</v>
      </c>
      <c r="F115" s="131">
        <v>80</v>
      </c>
      <c r="G115" s="120" t="str">
        <f t="shared" si="1"/>
        <v>Tốt</v>
      </c>
      <c r="H115" s="131"/>
    </row>
    <row r="116" spans="1:8" s="45" customFormat="1" x14ac:dyDescent="0.25">
      <c r="A116" s="111">
        <v>103</v>
      </c>
      <c r="B116" s="125">
        <v>24</v>
      </c>
      <c r="C116" s="118" t="s">
        <v>787</v>
      </c>
      <c r="D116" s="118" t="s">
        <v>92</v>
      </c>
      <c r="E116" s="118" t="s">
        <v>40</v>
      </c>
      <c r="F116" s="131">
        <v>86</v>
      </c>
      <c r="G116" s="120" t="str">
        <f t="shared" si="1"/>
        <v>Tốt</v>
      </c>
      <c r="H116" s="131"/>
    </row>
    <row r="117" spans="1:8" s="45" customFormat="1" x14ac:dyDescent="0.25">
      <c r="A117" s="111">
        <v>104</v>
      </c>
      <c r="B117" s="125">
        <v>25</v>
      </c>
      <c r="C117" s="118" t="s">
        <v>788</v>
      </c>
      <c r="D117" s="118" t="s">
        <v>789</v>
      </c>
      <c r="E117" s="118" t="s">
        <v>41</v>
      </c>
      <c r="F117" s="131">
        <v>80</v>
      </c>
      <c r="G117" s="120" t="str">
        <f t="shared" si="1"/>
        <v>Tốt</v>
      </c>
      <c r="H117" s="131"/>
    </row>
    <row r="118" spans="1:8" s="45" customFormat="1" x14ac:dyDescent="0.25">
      <c r="A118" s="111">
        <v>105</v>
      </c>
      <c r="B118" s="125">
        <v>26</v>
      </c>
      <c r="C118" s="118" t="s">
        <v>790</v>
      </c>
      <c r="D118" s="118" t="s">
        <v>80</v>
      </c>
      <c r="E118" s="118" t="s">
        <v>41</v>
      </c>
      <c r="F118" s="131">
        <v>90</v>
      </c>
      <c r="G118" s="120" t="str">
        <f t="shared" si="1"/>
        <v>Xuất sắc</v>
      </c>
      <c r="H118" s="131"/>
    </row>
    <row r="119" spans="1:8" s="45" customFormat="1" x14ac:dyDescent="0.25">
      <c r="A119" s="111">
        <v>106</v>
      </c>
      <c r="B119" s="125">
        <v>27</v>
      </c>
      <c r="C119" s="118" t="s">
        <v>791</v>
      </c>
      <c r="D119" s="118" t="s">
        <v>113</v>
      </c>
      <c r="E119" s="118" t="s">
        <v>41</v>
      </c>
      <c r="F119" s="131">
        <v>76</v>
      </c>
      <c r="G119" s="120" t="str">
        <f t="shared" si="1"/>
        <v>Khá</v>
      </c>
      <c r="H119" s="131"/>
    </row>
    <row r="120" spans="1:8" s="45" customFormat="1" x14ac:dyDescent="0.25">
      <c r="A120" s="111">
        <v>107</v>
      </c>
      <c r="B120" s="125">
        <v>28</v>
      </c>
      <c r="C120" s="118" t="s">
        <v>792</v>
      </c>
      <c r="D120" s="118" t="s">
        <v>46</v>
      </c>
      <c r="E120" s="118" t="s">
        <v>45</v>
      </c>
      <c r="F120" s="131">
        <v>90</v>
      </c>
      <c r="G120" s="120" t="str">
        <f t="shared" si="1"/>
        <v>Xuất sắc</v>
      </c>
      <c r="H120" s="131"/>
    </row>
    <row r="121" spans="1:8" s="45" customFormat="1" x14ac:dyDescent="0.25">
      <c r="A121" s="111">
        <v>108</v>
      </c>
      <c r="B121" s="125">
        <v>29</v>
      </c>
      <c r="C121" s="118" t="s">
        <v>793</v>
      </c>
      <c r="D121" s="118" t="s">
        <v>199</v>
      </c>
      <c r="E121" s="118" t="s">
        <v>45</v>
      </c>
      <c r="F121" s="131">
        <v>76</v>
      </c>
      <c r="G121" s="120" t="str">
        <f t="shared" si="1"/>
        <v>Khá</v>
      </c>
      <c r="H121" s="131"/>
    </row>
    <row r="122" spans="1:8" s="45" customFormat="1" x14ac:dyDescent="0.25">
      <c r="A122" s="111">
        <v>109</v>
      </c>
      <c r="B122" s="125">
        <v>30</v>
      </c>
      <c r="C122" s="118" t="s">
        <v>794</v>
      </c>
      <c r="D122" s="118" t="s">
        <v>385</v>
      </c>
      <c r="E122" s="118" t="s">
        <v>45</v>
      </c>
      <c r="F122" s="131">
        <v>76</v>
      </c>
      <c r="G122" s="120" t="str">
        <f t="shared" si="1"/>
        <v>Khá</v>
      </c>
      <c r="H122" s="131"/>
    </row>
    <row r="123" spans="1:8" s="45" customFormat="1" x14ac:dyDescent="0.25">
      <c r="A123" s="111">
        <v>110</v>
      </c>
      <c r="B123" s="125">
        <v>31</v>
      </c>
      <c r="C123" s="118" t="s">
        <v>795</v>
      </c>
      <c r="D123" s="118" t="s">
        <v>290</v>
      </c>
      <c r="E123" s="118" t="s">
        <v>29</v>
      </c>
      <c r="F123" s="131">
        <v>76</v>
      </c>
      <c r="G123" s="120" t="str">
        <f t="shared" si="1"/>
        <v>Khá</v>
      </c>
      <c r="H123" s="131"/>
    </row>
    <row r="124" spans="1:8" s="45" customFormat="1" x14ac:dyDescent="0.25">
      <c r="A124" s="111">
        <v>111</v>
      </c>
      <c r="B124" s="125">
        <v>32</v>
      </c>
      <c r="C124" s="118" t="s">
        <v>796</v>
      </c>
      <c r="D124" s="118" t="s">
        <v>18</v>
      </c>
      <c r="E124" s="118" t="s">
        <v>110</v>
      </c>
      <c r="F124" s="131">
        <v>81</v>
      </c>
      <c r="G124" s="120" t="str">
        <f t="shared" si="1"/>
        <v>Tốt</v>
      </c>
      <c r="H124" s="131"/>
    </row>
    <row r="125" spans="1:8" s="45" customFormat="1" x14ac:dyDescent="0.25">
      <c r="A125" s="111">
        <v>112</v>
      </c>
      <c r="B125" s="125">
        <v>33</v>
      </c>
      <c r="C125" s="118" t="s">
        <v>797</v>
      </c>
      <c r="D125" s="118" t="s">
        <v>153</v>
      </c>
      <c r="E125" s="118" t="s">
        <v>50</v>
      </c>
      <c r="F125" s="131">
        <v>76</v>
      </c>
      <c r="G125" s="120" t="str">
        <f t="shared" si="1"/>
        <v>Khá</v>
      </c>
      <c r="H125" s="131"/>
    </row>
    <row r="126" spans="1:8" s="45" customFormat="1" x14ac:dyDescent="0.25">
      <c r="A126" s="111">
        <v>113</v>
      </c>
      <c r="B126" s="125">
        <v>34</v>
      </c>
      <c r="C126" s="118" t="s">
        <v>798</v>
      </c>
      <c r="D126" s="118" t="s">
        <v>352</v>
      </c>
      <c r="E126" s="118" t="s">
        <v>21</v>
      </c>
      <c r="F126" s="131">
        <v>71</v>
      </c>
      <c r="G126" s="120" t="str">
        <f t="shared" si="1"/>
        <v>Khá</v>
      </c>
      <c r="H126" s="131"/>
    </row>
    <row r="127" spans="1:8" s="45" customFormat="1" x14ac:dyDescent="0.25">
      <c r="A127" s="111">
        <v>114</v>
      </c>
      <c r="B127" s="125">
        <v>35</v>
      </c>
      <c r="C127" s="118" t="s">
        <v>799</v>
      </c>
      <c r="D127" s="118" t="s">
        <v>421</v>
      </c>
      <c r="E127" s="118" t="s">
        <v>21</v>
      </c>
      <c r="F127" s="131">
        <v>75</v>
      </c>
      <c r="G127" s="120" t="str">
        <f t="shared" si="1"/>
        <v>Khá</v>
      </c>
      <c r="H127" s="131"/>
    </row>
    <row r="128" spans="1:8" s="45" customFormat="1" x14ac:dyDescent="0.25">
      <c r="A128" s="111">
        <v>115</v>
      </c>
      <c r="B128" s="125">
        <v>36</v>
      </c>
      <c r="C128" s="118" t="s">
        <v>800</v>
      </c>
      <c r="D128" s="118" t="s">
        <v>255</v>
      </c>
      <c r="E128" s="118" t="s">
        <v>52</v>
      </c>
      <c r="F128" s="131">
        <v>77</v>
      </c>
      <c r="G128" s="120" t="str">
        <f t="shared" si="1"/>
        <v>Khá</v>
      </c>
      <c r="H128" s="131"/>
    </row>
    <row r="129" spans="1:8" s="45" customFormat="1" x14ac:dyDescent="0.25">
      <c r="A129" s="111">
        <v>116</v>
      </c>
      <c r="B129" s="125">
        <v>37</v>
      </c>
      <c r="C129" s="118" t="s">
        <v>801</v>
      </c>
      <c r="D129" s="118" t="s">
        <v>46</v>
      </c>
      <c r="E129" s="118" t="s">
        <v>52</v>
      </c>
      <c r="F129" s="131">
        <v>76</v>
      </c>
      <c r="G129" s="120" t="str">
        <f t="shared" si="1"/>
        <v>Khá</v>
      </c>
      <c r="H129" s="131"/>
    </row>
    <row r="130" spans="1:8" s="45" customFormat="1" x14ac:dyDescent="0.25">
      <c r="A130" s="111">
        <v>117</v>
      </c>
      <c r="B130" s="125">
        <v>38</v>
      </c>
      <c r="C130" s="118" t="s">
        <v>802</v>
      </c>
      <c r="D130" s="118" t="s">
        <v>74</v>
      </c>
      <c r="E130" s="118" t="s">
        <v>52</v>
      </c>
      <c r="F130" s="131">
        <v>80</v>
      </c>
      <c r="G130" s="120" t="str">
        <f t="shared" si="1"/>
        <v>Tốt</v>
      </c>
      <c r="H130" s="131"/>
    </row>
    <row r="131" spans="1:8" s="45" customFormat="1" x14ac:dyDescent="0.25">
      <c r="A131" s="111">
        <v>118</v>
      </c>
      <c r="B131" s="125">
        <v>39</v>
      </c>
      <c r="C131" s="118" t="s">
        <v>803</v>
      </c>
      <c r="D131" s="118" t="s">
        <v>44</v>
      </c>
      <c r="E131" s="118" t="s">
        <v>16</v>
      </c>
      <c r="F131" s="131">
        <v>90</v>
      </c>
      <c r="G131" s="120" t="str">
        <f t="shared" si="1"/>
        <v>Xuất sắc</v>
      </c>
      <c r="H131" s="131"/>
    </row>
    <row r="132" spans="1:8" s="45" customFormat="1" x14ac:dyDescent="0.25">
      <c r="A132" s="111">
        <v>119</v>
      </c>
      <c r="B132" s="125">
        <v>40</v>
      </c>
      <c r="C132" s="118" t="s">
        <v>804</v>
      </c>
      <c r="D132" s="118" t="s">
        <v>805</v>
      </c>
      <c r="E132" s="118" t="s">
        <v>806</v>
      </c>
      <c r="F132" s="131">
        <v>77</v>
      </c>
      <c r="G132" s="120" t="str">
        <f t="shared" si="1"/>
        <v>Khá</v>
      </c>
      <c r="H132" s="131"/>
    </row>
    <row r="133" spans="1:8" s="45" customFormat="1" x14ac:dyDescent="0.25">
      <c r="A133" s="111">
        <v>120</v>
      </c>
      <c r="B133" s="125">
        <v>41</v>
      </c>
      <c r="C133" s="118" t="s">
        <v>807</v>
      </c>
      <c r="D133" s="118" t="s">
        <v>216</v>
      </c>
      <c r="E133" s="118" t="s">
        <v>204</v>
      </c>
      <c r="F133" s="131">
        <v>90</v>
      </c>
      <c r="G133" s="120" t="str">
        <f t="shared" si="1"/>
        <v>Xuất sắc</v>
      </c>
      <c r="H133" s="131"/>
    </row>
    <row r="134" spans="1:8" s="45" customFormat="1" x14ac:dyDescent="0.25">
      <c r="A134" s="111">
        <v>121</v>
      </c>
      <c r="B134" s="125">
        <v>42</v>
      </c>
      <c r="C134" s="118" t="s">
        <v>808</v>
      </c>
      <c r="D134" s="118" t="s">
        <v>55</v>
      </c>
      <c r="E134" s="118" t="s">
        <v>98</v>
      </c>
      <c r="F134" s="131">
        <v>75</v>
      </c>
      <c r="G134" s="120" t="str">
        <f t="shared" si="1"/>
        <v>Khá</v>
      </c>
      <c r="H134" s="131"/>
    </row>
    <row r="135" spans="1:8" s="45" customFormat="1" x14ac:dyDescent="0.25">
      <c r="A135" s="111">
        <v>122</v>
      </c>
      <c r="B135" s="125">
        <v>43</v>
      </c>
      <c r="C135" s="118" t="s">
        <v>809</v>
      </c>
      <c r="D135" s="118" t="s">
        <v>18</v>
      </c>
      <c r="E135" s="118" t="s">
        <v>98</v>
      </c>
      <c r="F135" s="131">
        <v>70</v>
      </c>
      <c r="G135" s="120" t="str">
        <f t="shared" si="1"/>
        <v>Khá</v>
      </c>
      <c r="H135" s="131"/>
    </row>
    <row r="136" spans="1:8" s="45" customFormat="1" x14ac:dyDescent="0.25">
      <c r="A136" s="111">
        <v>123</v>
      </c>
      <c r="B136" s="125">
        <v>44</v>
      </c>
      <c r="C136" s="118" t="s">
        <v>810</v>
      </c>
      <c r="D136" s="118" t="s">
        <v>811</v>
      </c>
      <c r="E136" s="118" t="s">
        <v>98</v>
      </c>
      <c r="F136" s="131">
        <v>80</v>
      </c>
      <c r="G136" s="120" t="str">
        <f t="shared" si="1"/>
        <v>Tốt</v>
      </c>
      <c r="H136" s="131"/>
    </row>
    <row r="137" spans="1:8" s="45" customFormat="1" x14ac:dyDescent="0.25">
      <c r="A137" s="111">
        <v>124</v>
      </c>
      <c r="B137" s="125">
        <v>45</v>
      </c>
      <c r="C137" s="118" t="s">
        <v>812</v>
      </c>
      <c r="D137" s="118" t="s">
        <v>813</v>
      </c>
      <c r="E137" s="118" t="s">
        <v>148</v>
      </c>
      <c r="F137" s="131">
        <v>86</v>
      </c>
      <c r="G137" s="120" t="str">
        <f t="shared" si="1"/>
        <v>Tốt</v>
      </c>
      <c r="H137" s="131"/>
    </row>
    <row r="138" spans="1:8" s="45" customFormat="1" x14ac:dyDescent="0.25">
      <c r="A138" s="111">
        <v>125</v>
      </c>
      <c r="B138" s="125">
        <v>46</v>
      </c>
      <c r="C138" s="118" t="s">
        <v>814</v>
      </c>
      <c r="D138" s="118" t="s">
        <v>815</v>
      </c>
      <c r="E138" s="118" t="s">
        <v>8</v>
      </c>
      <c r="F138" s="131">
        <v>86</v>
      </c>
      <c r="G138" s="120" t="str">
        <f t="shared" si="1"/>
        <v>Tốt</v>
      </c>
      <c r="H138" s="131"/>
    </row>
    <row r="139" spans="1:8" s="45" customFormat="1" x14ac:dyDescent="0.25">
      <c r="A139" s="111">
        <v>126</v>
      </c>
      <c r="B139" s="125">
        <v>47</v>
      </c>
      <c r="C139" s="118" t="s">
        <v>816</v>
      </c>
      <c r="D139" s="118" t="s">
        <v>88</v>
      </c>
      <c r="E139" s="118" t="s">
        <v>8</v>
      </c>
      <c r="F139" s="131">
        <v>76</v>
      </c>
      <c r="G139" s="120" t="str">
        <f t="shared" si="1"/>
        <v>Khá</v>
      </c>
      <c r="H139" s="131"/>
    </row>
    <row r="140" spans="1:8" s="45" customFormat="1" x14ac:dyDescent="0.25">
      <c r="A140" s="111">
        <v>127</v>
      </c>
      <c r="B140" s="125">
        <v>48</v>
      </c>
      <c r="C140" s="118" t="s">
        <v>817</v>
      </c>
      <c r="D140" s="118" t="s">
        <v>126</v>
      </c>
      <c r="E140" s="118" t="s">
        <v>8</v>
      </c>
      <c r="F140" s="131">
        <v>80</v>
      </c>
      <c r="G140" s="120" t="str">
        <f t="shared" si="1"/>
        <v>Tốt</v>
      </c>
      <c r="H140" s="131"/>
    </row>
    <row r="141" spans="1:8" s="45" customFormat="1" x14ac:dyDescent="0.25">
      <c r="A141" s="111">
        <v>128</v>
      </c>
      <c r="B141" s="125">
        <v>49</v>
      </c>
      <c r="C141" s="118" t="s">
        <v>818</v>
      </c>
      <c r="D141" s="118" t="s">
        <v>54</v>
      </c>
      <c r="E141" s="118" t="s">
        <v>8</v>
      </c>
      <c r="F141" s="131">
        <v>72</v>
      </c>
      <c r="G141" s="120" t="str">
        <f t="shared" ref="G141:G204" si="2">IF(F141&gt;=90,"Xuất sắc",IF(F141&gt;=80,"Tốt",IF(F141&gt;=65,"Khá",IF(F141&gt;=50,"Trung bình",IF(F141&gt;=35,"Yếu","Kém")))))</f>
        <v>Khá</v>
      </c>
      <c r="H141" s="131"/>
    </row>
    <row r="142" spans="1:8" s="45" customFormat="1" x14ac:dyDescent="0.25">
      <c r="A142" s="111">
        <v>129</v>
      </c>
      <c r="B142" s="125">
        <v>50</v>
      </c>
      <c r="C142" s="118" t="s">
        <v>819</v>
      </c>
      <c r="D142" s="118" t="s">
        <v>245</v>
      </c>
      <c r="E142" s="118" t="s">
        <v>8</v>
      </c>
      <c r="F142" s="131">
        <v>76</v>
      </c>
      <c r="G142" s="120" t="str">
        <f t="shared" si="2"/>
        <v>Khá</v>
      </c>
      <c r="H142" s="131"/>
    </row>
    <row r="143" spans="1:8" s="45" customFormat="1" x14ac:dyDescent="0.25">
      <c r="A143" s="111">
        <v>130</v>
      </c>
      <c r="B143" s="125">
        <v>51</v>
      </c>
      <c r="C143" s="118" t="s">
        <v>820</v>
      </c>
      <c r="D143" s="118" t="s">
        <v>821</v>
      </c>
      <c r="E143" s="118" t="s">
        <v>136</v>
      </c>
      <c r="F143" s="131">
        <v>88</v>
      </c>
      <c r="G143" s="120" t="str">
        <f t="shared" si="2"/>
        <v>Tốt</v>
      </c>
      <c r="H143" s="131"/>
    </row>
    <row r="144" spans="1:8" s="45" customFormat="1" x14ac:dyDescent="0.25">
      <c r="A144" s="111">
        <v>131</v>
      </c>
      <c r="B144" s="125">
        <v>52</v>
      </c>
      <c r="C144" s="118" t="s">
        <v>822</v>
      </c>
      <c r="D144" s="118" t="s">
        <v>431</v>
      </c>
      <c r="E144" s="118" t="s">
        <v>25</v>
      </c>
      <c r="F144" s="131">
        <v>81</v>
      </c>
      <c r="G144" s="120" t="str">
        <f t="shared" si="2"/>
        <v>Tốt</v>
      </c>
      <c r="H144" s="131"/>
    </row>
    <row r="145" spans="1:8" s="45" customFormat="1" x14ac:dyDescent="0.25">
      <c r="A145" s="111">
        <v>132</v>
      </c>
      <c r="B145" s="125">
        <v>53</v>
      </c>
      <c r="C145" s="118" t="s">
        <v>823</v>
      </c>
      <c r="D145" s="118" t="s">
        <v>55</v>
      </c>
      <c r="E145" s="118" t="s">
        <v>79</v>
      </c>
      <c r="F145" s="131">
        <v>96</v>
      </c>
      <c r="G145" s="120" t="str">
        <f t="shared" si="2"/>
        <v>Xuất sắc</v>
      </c>
      <c r="H145" s="131"/>
    </row>
    <row r="146" spans="1:8" s="45" customFormat="1" x14ac:dyDescent="0.25">
      <c r="A146" s="111">
        <v>133</v>
      </c>
      <c r="B146" s="125">
        <v>54</v>
      </c>
      <c r="C146" s="118" t="s">
        <v>824</v>
      </c>
      <c r="D146" s="118" t="s">
        <v>77</v>
      </c>
      <c r="E146" s="118" t="s">
        <v>79</v>
      </c>
      <c r="F146" s="131">
        <v>80</v>
      </c>
      <c r="G146" s="120" t="str">
        <f t="shared" si="2"/>
        <v>Tốt</v>
      </c>
      <c r="H146" s="131"/>
    </row>
    <row r="147" spans="1:8" s="45" customFormat="1" x14ac:dyDescent="0.25">
      <c r="A147" s="111">
        <v>134</v>
      </c>
      <c r="B147" s="125">
        <v>55</v>
      </c>
      <c r="C147" s="118" t="s">
        <v>825</v>
      </c>
      <c r="D147" s="118" t="s">
        <v>257</v>
      </c>
      <c r="E147" s="118" t="s">
        <v>151</v>
      </c>
      <c r="F147" s="131">
        <v>96</v>
      </c>
      <c r="G147" s="120" t="str">
        <f t="shared" si="2"/>
        <v>Xuất sắc</v>
      </c>
      <c r="H147" s="131"/>
    </row>
    <row r="148" spans="1:8" s="45" customFormat="1" x14ac:dyDescent="0.25">
      <c r="A148" s="111">
        <v>135</v>
      </c>
      <c r="B148" s="125">
        <v>56</v>
      </c>
      <c r="C148" s="118" t="s">
        <v>826</v>
      </c>
      <c r="D148" s="118" t="s">
        <v>76</v>
      </c>
      <c r="E148" s="118" t="s">
        <v>152</v>
      </c>
      <c r="F148" s="131">
        <v>79</v>
      </c>
      <c r="G148" s="120" t="str">
        <f t="shared" si="2"/>
        <v>Khá</v>
      </c>
      <c r="H148" s="131" t="s">
        <v>68</v>
      </c>
    </row>
    <row r="149" spans="1:8" s="45" customFormat="1" x14ac:dyDescent="0.25">
      <c r="A149" s="111">
        <v>136</v>
      </c>
      <c r="B149" s="125">
        <v>57</v>
      </c>
      <c r="C149" s="118" t="s">
        <v>827</v>
      </c>
      <c r="D149" s="118" t="s">
        <v>18</v>
      </c>
      <c r="E149" s="118" t="s">
        <v>194</v>
      </c>
      <c r="F149" s="131">
        <v>70</v>
      </c>
      <c r="G149" s="120" t="str">
        <f t="shared" si="2"/>
        <v>Khá</v>
      </c>
      <c r="H149" s="131"/>
    </row>
    <row r="150" spans="1:8" s="45" customFormat="1" x14ac:dyDescent="0.25">
      <c r="A150" s="111">
        <v>137</v>
      </c>
      <c r="B150" s="125">
        <v>58</v>
      </c>
      <c r="C150" s="118" t="s">
        <v>828</v>
      </c>
      <c r="D150" s="118" t="s">
        <v>459</v>
      </c>
      <c r="E150" s="118" t="s">
        <v>11</v>
      </c>
      <c r="F150" s="131">
        <v>75</v>
      </c>
      <c r="G150" s="120" t="str">
        <f t="shared" si="2"/>
        <v>Khá</v>
      </c>
      <c r="H150" s="131"/>
    </row>
    <row r="151" spans="1:8" s="45" customFormat="1" x14ac:dyDescent="0.25">
      <c r="A151" s="111">
        <v>138</v>
      </c>
      <c r="B151" s="125">
        <v>59</v>
      </c>
      <c r="C151" s="118" t="s">
        <v>829</v>
      </c>
      <c r="D151" s="118" t="s">
        <v>448</v>
      </c>
      <c r="E151" s="118" t="s">
        <v>11</v>
      </c>
      <c r="F151" s="131">
        <v>76</v>
      </c>
      <c r="G151" s="120" t="str">
        <f t="shared" si="2"/>
        <v>Khá</v>
      </c>
      <c r="H151" s="131"/>
    </row>
    <row r="152" spans="1:8" s="45" customFormat="1" x14ac:dyDescent="0.25">
      <c r="A152" s="111">
        <v>139</v>
      </c>
      <c r="B152" s="125">
        <v>60</v>
      </c>
      <c r="C152" s="118" t="s">
        <v>830</v>
      </c>
      <c r="D152" s="118" t="s">
        <v>56</v>
      </c>
      <c r="E152" s="118" t="s">
        <v>11</v>
      </c>
      <c r="F152" s="131">
        <v>82</v>
      </c>
      <c r="G152" s="120" t="str">
        <f t="shared" si="2"/>
        <v>Tốt</v>
      </c>
      <c r="H152" s="131"/>
    </row>
    <row r="153" spans="1:8" s="45" customFormat="1" x14ac:dyDescent="0.25">
      <c r="A153" s="111">
        <v>140</v>
      </c>
      <c r="B153" s="125">
        <v>61</v>
      </c>
      <c r="C153" s="118" t="s">
        <v>831</v>
      </c>
      <c r="D153" s="118" t="s">
        <v>832</v>
      </c>
      <c r="E153" s="118" t="s">
        <v>11</v>
      </c>
      <c r="F153" s="131">
        <v>82</v>
      </c>
      <c r="G153" s="120" t="str">
        <f t="shared" si="2"/>
        <v>Tốt</v>
      </c>
      <c r="H153" s="131"/>
    </row>
    <row r="154" spans="1:8" s="45" customFormat="1" x14ac:dyDescent="0.25">
      <c r="A154" s="111">
        <v>141</v>
      </c>
      <c r="B154" s="125">
        <v>62</v>
      </c>
      <c r="C154" s="118" t="s">
        <v>833</v>
      </c>
      <c r="D154" s="118" t="s">
        <v>393</v>
      </c>
      <c r="E154" s="118" t="s">
        <v>57</v>
      </c>
      <c r="F154" s="131">
        <v>70</v>
      </c>
      <c r="G154" s="120" t="str">
        <f t="shared" si="2"/>
        <v>Khá</v>
      </c>
      <c r="H154" s="131"/>
    </row>
    <row r="155" spans="1:8" s="45" customFormat="1" x14ac:dyDescent="0.25">
      <c r="A155" s="111">
        <v>142</v>
      </c>
      <c r="B155" s="125">
        <v>63</v>
      </c>
      <c r="C155" s="118" t="s">
        <v>834</v>
      </c>
      <c r="D155" s="118" t="s">
        <v>429</v>
      </c>
      <c r="E155" s="118" t="s">
        <v>57</v>
      </c>
      <c r="F155" s="131">
        <v>76</v>
      </c>
      <c r="G155" s="120" t="str">
        <f t="shared" si="2"/>
        <v>Khá</v>
      </c>
      <c r="H155" s="131"/>
    </row>
    <row r="156" spans="1:8" s="45" customFormat="1" x14ac:dyDescent="0.25">
      <c r="A156" s="111">
        <v>143</v>
      </c>
      <c r="B156" s="125">
        <v>64</v>
      </c>
      <c r="C156" s="118" t="s">
        <v>835</v>
      </c>
      <c r="D156" s="118" t="s">
        <v>836</v>
      </c>
      <c r="E156" s="118" t="s">
        <v>837</v>
      </c>
      <c r="F156" s="131">
        <v>80</v>
      </c>
      <c r="G156" s="120" t="str">
        <f t="shared" si="2"/>
        <v>Tốt</v>
      </c>
      <c r="H156" s="131"/>
    </row>
    <row r="157" spans="1:8" s="45" customFormat="1" x14ac:dyDescent="0.25">
      <c r="A157" s="111">
        <v>144</v>
      </c>
      <c r="B157" s="125">
        <v>65</v>
      </c>
      <c r="C157" s="118" t="s">
        <v>838</v>
      </c>
      <c r="D157" s="118" t="s">
        <v>207</v>
      </c>
      <c r="E157" s="118" t="s">
        <v>58</v>
      </c>
      <c r="F157" s="131">
        <v>90</v>
      </c>
      <c r="G157" s="120" t="str">
        <f t="shared" si="2"/>
        <v>Xuất sắc</v>
      </c>
      <c r="H157" s="131"/>
    </row>
    <row r="158" spans="1:8" s="45" customFormat="1" x14ac:dyDescent="0.25">
      <c r="A158" s="111">
        <v>145</v>
      </c>
      <c r="B158" s="125">
        <v>66</v>
      </c>
      <c r="C158" s="118" t="s">
        <v>839</v>
      </c>
      <c r="D158" s="118" t="s">
        <v>840</v>
      </c>
      <c r="E158" s="118" t="s">
        <v>83</v>
      </c>
      <c r="F158" s="131">
        <v>77</v>
      </c>
      <c r="G158" s="120" t="str">
        <f t="shared" si="2"/>
        <v>Khá</v>
      </c>
      <c r="H158" s="131"/>
    </row>
    <row r="159" spans="1:8" s="45" customFormat="1" x14ac:dyDescent="0.25">
      <c r="A159" s="111">
        <v>146</v>
      </c>
      <c r="B159" s="125">
        <v>67</v>
      </c>
      <c r="C159" s="118" t="s">
        <v>841</v>
      </c>
      <c r="D159" s="118" t="s">
        <v>44</v>
      </c>
      <c r="E159" s="118" t="s">
        <v>118</v>
      </c>
      <c r="F159" s="131">
        <v>72</v>
      </c>
      <c r="G159" s="120" t="str">
        <f t="shared" si="2"/>
        <v>Khá</v>
      </c>
      <c r="H159" s="131" t="s">
        <v>842</v>
      </c>
    </row>
    <row r="160" spans="1:8" s="45" customFormat="1" x14ac:dyDescent="0.25">
      <c r="A160" s="111">
        <v>147</v>
      </c>
      <c r="B160" s="125">
        <v>68</v>
      </c>
      <c r="C160" s="118" t="s">
        <v>843</v>
      </c>
      <c r="D160" s="118" t="s">
        <v>19</v>
      </c>
      <c r="E160" s="118" t="s">
        <v>119</v>
      </c>
      <c r="F160" s="131">
        <v>80</v>
      </c>
      <c r="G160" s="120" t="str">
        <f t="shared" si="2"/>
        <v>Tốt</v>
      </c>
      <c r="H160" s="131"/>
    </row>
    <row r="161" spans="1:8" s="45" customFormat="1" x14ac:dyDescent="0.25">
      <c r="A161" s="111">
        <v>148</v>
      </c>
      <c r="B161" s="125">
        <v>69</v>
      </c>
      <c r="C161" s="118" t="s">
        <v>844</v>
      </c>
      <c r="D161" s="118" t="s">
        <v>845</v>
      </c>
      <c r="E161" s="118" t="s">
        <v>61</v>
      </c>
      <c r="F161" s="131">
        <v>73</v>
      </c>
      <c r="G161" s="120" t="str">
        <f t="shared" si="2"/>
        <v>Khá</v>
      </c>
      <c r="H161" s="131"/>
    </row>
    <row r="162" spans="1:8" s="45" customFormat="1" x14ac:dyDescent="0.25">
      <c r="A162" s="111">
        <v>149</v>
      </c>
      <c r="B162" s="125">
        <v>70</v>
      </c>
      <c r="C162" s="118" t="s">
        <v>846</v>
      </c>
      <c r="D162" s="118" t="s">
        <v>847</v>
      </c>
      <c r="E162" s="118" t="s">
        <v>12</v>
      </c>
      <c r="F162" s="131">
        <v>77</v>
      </c>
      <c r="G162" s="120" t="str">
        <f t="shared" si="2"/>
        <v>Khá</v>
      </c>
      <c r="H162" s="131"/>
    </row>
    <row r="163" spans="1:8" s="45" customFormat="1" x14ac:dyDescent="0.25">
      <c r="A163" s="111">
        <v>150</v>
      </c>
      <c r="B163" s="125">
        <v>71</v>
      </c>
      <c r="C163" s="118" t="s">
        <v>848</v>
      </c>
      <c r="D163" s="118" t="s">
        <v>140</v>
      </c>
      <c r="E163" s="118" t="s">
        <v>12</v>
      </c>
      <c r="F163" s="131">
        <v>80</v>
      </c>
      <c r="G163" s="120" t="str">
        <f t="shared" si="2"/>
        <v>Tốt</v>
      </c>
      <c r="H163" s="131"/>
    </row>
    <row r="164" spans="1:8" s="45" customFormat="1" x14ac:dyDescent="0.25">
      <c r="A164" s="111">
        <v>151</v>
      </c>
      <c r="B164" s="125">
        <v>72</v>
      </c>
      <c r="C164" s="118" t="s">
        <v>849</v>
      </c>
      <c r="D164" s="118" t="s">
        <v>137</v>
      </c>
      <c r="E164" s="118" t="s">
        <v>12</v>
      </c>
      <c r="F164" s="131">
        <v>65</v>
      </c>
      <c r="G164" s="120" t="str">
        <f t="shared" si="2"/>
        <v>Khá</v>
      </c>
      <c r="H164" s="131" t="s">
        <v>68</v>
      </c>
    </row>
    <row r="165" spans="1:8" s="45" customFormat="1" x14ac:dyDescent="0.25">
      <c r="A165" s="111">
        <v>152</v>
      </c>
      <c r="B165" s="125">
        <v>73</v>
      </c>
      <c r="C165" s="118" t="s">
        <v>850</v>
      </c>
      <c r="D165" s="118" t="s">
        <v>851</v>
      </c>
      <c r="E165" s="118" t="s">
        <v>12</v>
      </c>
      <c r="F165" s="131">
        <v>64</v>
      </c>
      <c r="G165" s="120" t="str">
        <f t="shared" si="2"/>
        <v>Trung bình</v>
      </c>
      <c r="H165" s="131" t="s">
        <v>109</v>
      </c>
    </row>
    <row r="166" spans="1:8" s="45" customFormat="1" x14ac:dyDescent="0.25">
      <c r="A166" s="111">
        <v>153</v>
      </c>
      <c r="B166" s="125">
        <v>74</v>
      </c>
      <c r="C166" s="118" t="s">
        <v>852</v>
      </c>
      <c r="D166" s="118" t="s">
        <v>18</v>
      </c>
      <c r="E166" s="118" t="s">
        <v>28</v>
      </c>
      <c r="F166" s="131">
        <v>77</v>
      </c>
      <c r="G166" s="120" t="str">
        <f t="shared" si="2"/>
        <v>Khá</v>
      </c>
      <c r="H166" s="131"/>
    </row>
    <row r="167" spans="1:8" s="45" customFormat="1" x14ac:dyDescent="0.25">
      <c r="A167" s="111">
        <v>154</v>
      </c>
      <c r="B167" s="125">
        <v>75</v>
      </c>
      <c r="C167" s="118" t="s">
        <v>853</v>
      </c>
      <c r="D167" s="118" t="s">
        <v>213</v>
      </c>
      <c r="E167" s="118" t="s">
        <v>28</v>
      </c>
      <c r="F167" s="131">
        <v>82</v>
      </c>
      <c r="G167" s="120" t="str">
        <f t="shared" si="2"/>
        <v>Tốt</v>
      </c>
      <c r="H167" s="131"/>
    </row>
    <row r="168" spans="1:8" s="45" customFormat="1" x14ac:dyDescent="0.25">
      <c r="A168" s="111">
        <v>155</v>
      </c>
      <c r="B168" s="125">
        <v>76</v>
      </c>
      <c r="C168" s="118" t="s">
        <v>854</v>
      </c>
      <c r="D168" s="118" t="s">
        <v>855</v>
      </c>
      <c r="E168" s="118" t="s">
        <v>24</v>
      </c>
      <c r="F168" s="131">
        <v>85</v>
      </c>
      <c r="G168" s="120" t="str">
        <f t="shared" si="2"/>
        <v>Tốt</v>
      </c>
      <c r="H168" s="131"/>
    </row>
    <row r="169" spans="1:8" s="45" customFormat="1" x14ac:dyDescent="0.25">
      <c r="A169" s="111">
        <v>156</v>
      </c>
      <c r="B169" s="125">
        <v>77</v>
      </c>
      <c r="C169" s="118" t="s">
        <v>856</v>
      </c>
      <c r="D169" s="118" t="s">
        <v>18</v>
      </c>
      <c r="E169" s="118" t="s">
        <v>124</v>
      </c>
      <c r="F169" s="131">
        <v>93</v>
      </c>
      <c r="G169" s="120" t="str">
        <f t="shared" si="2"/>
        <v>Xuất sắc</v>
      </c>
      <c r="H169" s="131"/>
    </row>
    <row r="170" spans="1:8" s="45" customFormat="1" x14ac:dyDescent="0.25">
      <c r="A170" s="111">
        <v>157</v>
      </c>
      <c r="B170" s="125">
        <v>78</v>
      </c>
      <c r="C170" s="118" t="s">
        <v>857</v>
      </c>
      <c r="D170" s="118" t="s">
        <v>858</v>
      </c>
      <c r="E170" s="118" t="s">
        <v>859</v>
      </c>
      <c r="F170" s="131">
        <v>79</v>
      </c>
      <c r="G170" s="120" t="str">
        <f t="shared" si="2"/>
        <v>Khá</v>
      </c>
      <c r="H170" s="131" t="s">
        <v>68</v>
      </c>
    </row>
    <row r="171" spans="1:8" s="45" customFormat="1" x14ac:dyDescent="0.25">
      <c r="A171" s="111">
        <v>158</v>
      </c>
      <c r="B171" s="125">
        <v>79</v>
      </c>
      <c r="C171" s="118" t="s">
        <v>860</v>
      </c>
      <c r="D171" s="118" t="s">
        <v>402</v>
      </c>
      <c r="E171" s="118" t="s">
        <v>65</v>
      </c>
      <c r="F171" s="131">
        <v>80</v>
      </c>
      <c r="G171" s="120" t="str">
        <f t="shared" si="2"/>
        <v>Tốt</v>
      </c>
      <c r="H171" s="131"/>
    </row>
    <row r="172" spans="1:8" s="45" customFormat="1" x14ac:dyDescent="0.25">
      <c r="A172" s="111">
        <v>159</v>
      </c>
      <c r="B172" s="125">
        <v>80</v>
      </c>
      <c r="C172" s="118" t="s">
        <v>861</v>
      </c>
      <c r="D172" s="118" t="s">
        <v>862</v>
      </c>
      <c r="E172" s="118" t="s">
        <v>65</v>
      </c>
      <c r="F172" s="131">
        <v>76</v>
      </c>
      <c r="G172" s="120" t="str">
        <f t="shared" si="2"/>
        <v>Khá</v>
      </c>
      <c r="H172" s="131" t="s">
        <v>68</v>
      </c>
    </row>
    <row r="173" spans="1:8" s="45" customFormat="1" x14ac:dyDescent="0.25">
      <c r="A173" s="111"/>
      <c r="B173" s="139"/>
      <c r="C173" s="140" t="s">
        <v>863</v>
      </c>
      <c r="D173" s="141"/>
      <c r="E173" s="141"/>
      <c r="F173" s="141"/>
      <c r="G173" s="141"/>
      <c r="H173" s="141"/>
    </row>
    <row r="174" spans="1:8" s="45" customFormat="1" x14ac:dyDescent="0.25">
      <c r="A174" s="111">
        <v>160</v>
      </c>
      <c r="B174" s="142" t="s">
        <v>552</v>
      </c>
      <c r="C174" s="123" t="s">
        <v>864</v>
      </c>
      <c r="D174" s="123" t="s">
        <v>236</v>
      </c>
      <c r="E174" s="123" t="s">
        <v>129</v>
      </c>
      <c r="F174" s="111">
        <v>90</v>
      </c>
      <c r="G174" s="120" t="str">
        <f t="shared" si="2"/>
        <v>Xuất sắc</v>
      </c>
      <c r="H174" s="111"/>
    </row>
    <row r="175" spans="1:8" s="45" customFormat="1" x14ac:dyDescent="0.25">
      <c r="A175" s="111">
        <v>161</v>
      </c>
      <c r="B175" s="142" t="s">
        <v>553</v>
      </c>
      <c r="C175" s="123" t="s">
        <v>865</v>
      </c>
      <c r="D175" s="123" t="s">
        <v>236</v>
      </c>
      <c r="E175" s="123" t="s">
        <v>129</v>
      </c>
      <c r="F175" s="111">
        <v>82</v>
      </c>
      <c r="G175" s="120" t="str">
        <f t="shared" si="2"/>
        <v>Tốt</v>
      </c>
      <c r="H175" s="111"/>
    </row>
    <row r="176" spans="1:8" s="45" customFormat="1" x14ac:dyDescent="0.25">
      <c r="A176" s="111">
        <v>162</v>
      </c>
      <c r="B176" s="142" t="s">
        <v>554</v>
      </c>
      <c r="C176" s="123" t="s">
        <v>866</v>
      </c>
      <c r="D176" s="123" t="s">
        <v>263</v>
      </c>
      <c r="E176" s="123" t="s">
        <v>129</v>
      </c>
      <c r="F176" s="111">
        <v>80</v>
      </c>
      <c r="G176" s="120" t="str">
        <f t="shared" si="2"/>
        <v>Tốt</v>
      </c>
      <c r="H176" s="111"/>
    </row>
    <row r="177" spans="1:8" s="45" customFormat="1" x14ac:dyDescent="0.25">
      <c r="A177" s="111">
        <v>163</v>
      </c>
      <c r="B177" s="142" t="s">
        <v>555</v>
      </c>
      <c r="C177" s="123" t="s">
        <v>867</v>
      </c>
      <c r="D177" s="123" t="s">
        <v>868</v>
      </c>
      <c r="E177" s="123" t="s">
        <v>129</v>
      </c>
      <c r="F177" s="111">
        <v>90</v>
      </c>
      <c r="G177" s="120" t="str">
        <f t="shared" si="2"/>
        <v>Xuất sắc</v>
      </c>
      <c r="H177" s="111"/>
    </row>
    <row r="178" spans="1:8" s="45" customFormat="1" x14ac:dyDescent="0.25">
      <c r="A178" s="111">
        <v>164</v>
      </c>
      <c r="B178" s="142" t="s">
        <v>556</v>
      </c>
      <c r="C178" s="123" t="s">
        <v>869</v>
      </c>
      <c r="D178" s="123" t="s">
        <v>186</v>
      </c>
      <c r="E178" s="123" t="s">
        <v>37</v>
      </c>
      <c r="F178" s="111">
        <v>80</v>
      </c>
      <c r="G178" s="120" t="str">
        <f t="shared" si="2"/>
        <v>Tốt</v>
      </c>
      <c r="H178" s="111"/>
    </row>
    <row r="179" spans="1:8" s="45" customFormat="1" x14ac:dyDescent="0.25">
      <c r="A179" s="111">
        <v>165</v>
      </c>
      <c r="B179" s="142" t="s">
        <v>557</v>
      </c>
      <c r="C179" s="123" t="s">
        <v>870</v>
      </c>
      <c r="D179" s="123" t="s">
        <v>871</v>
      </c>
      <c r="E179" s="123" t="s">
        <v>37</v>
      </c>
      <c r="F179" s="111">
        <v>90</v>
      </c>
      <c r="G179" s="120" t="str">
        <f t="shared" si="2"/>
        <v>Xuất sắc</v>
      </c>
      <c r="H179" s="111"/>
    </row>
    <row r="180" spans="1:8" s="45" customFormat="1" x14ac:dyDescent="0.25">
      <c r="A180" s="111">
        <v>166</v>
      </c>
      <c r="B180" s="142" t="s">
        <v>558</v>
      </c>
      <c r="C180" s="123" t="s">
        <v>872</v>
      </c>
      <c r="D180" s="123" t="s">
        <v>233</v>
      </c>
      <c r="E180" s="123" t="s">
        <v>173</v>
      </c>
      <c r="F180" s="111">
        <v>90</v>
      </c>
      <c r="G180" s="120" t="str">
        <f t="shared" si="2"/>
        <v>Xuất sắc</v>
      </c>
      <c r="H180" s="111"/>
    </row>
    <row r="181" spans="1:8" s="45" customFormat="1" x14ac:dyDescent="0.25">
      <c r="A181" s="111">
        <v>167</v>
      </c>
      <c r="B181" s="142" t="s">
        <v>559</v>
      </c>
      <c r="C181" s="123" t="s">
        <v>873</v>
      </c>
      <c r="D181" s="123" t="s">
        <v>384</v>
      </c>
      <c r="E181" s="123" t="s">
        <v>6</v>
      </c>
      <c r="F181" s="111">
        <v>75</v>
      </c>
      <c r="G181" s="120" t="str">
        <f t="shared" si="2"/>
        <v>Khá</v>
      </c>
      <c r="H181" s="111"/>
    </row>
    <row r="182" spans="1:8" s="45" customFormat="1" x14ac:dyDescent="0.25">
      <c r="A182" s="111">
        <v>168</v>
      </c>
      <c r="B182" s="142" t="s">
        <v>560</v>
      </c>
      <c r="C182" s="123" t="s">
        <v>874</v>
      </c>
      <c r="D182" s="123" t="s">
        <v>875</v>
      </c>
      <c r="E182" s="123" t="s">
        <v>6</v>
      </c>
      <c r="F182" s="111">
        <v>78</v>
      </c>
      <c r="G182" s="120" t="str">
        <f t="shared" si="2"/>
        <v>Khá</v>
      </c>
      <c r="H182" s="143" t="s">
        <v>68</v>
      </c>
    </row>
    <row r="183" spans="1:8" s="45" customFormat="1" x14ac:dyDescent="0.25">
      <c r="A183" s="111">
        <v>169</v>
      </c>
      <c r="B183" s="142" t="s">
        <v>561</v>
      </c>
      <c r="C183" s="123" t="s">
        <v>876</v>
      </c>
      <c r="D183" s="123" t="s">
        <v>18</v>
      </c>
      <c r="E183" s="123" t="s">
        <v>130</v>
      </c>
      <c r="F183" s="111">
        <v>80</v>
      </c>
      <c r="G183" s="120" t="str">
        <f t="shared" si="2"/>
        <v>Tốt</v>
      </c>
      <c r="H183" s="111"/>
    </row>
    <row r="184" spans="1:8" s="45" customFormat="1" x14ac:dyDescent="0.25">
      <c r="A184" s="111">
        <v>170</v>
      </c>
      <c r="B184" s="142" t="s">
        <v>562</v>
      </c>
      <c r="C184" s="123" t="s">
        <v>877</v>
      </c>
      <c r="D184" s="123" t="s">
        <v>193</v>
      </c>
      <c r="E184" s="123" t="s">
        <v>187</v>
      </c>
      <c r="F184" s="111">
        <v>64</v>
      </c>
      <c r="G184" s="120" t="str">
        <f t="shared" si="2"/>
        <v>Trung bình</v>
      </c>
      <c r="H184" s="131" t="s">
        <v>109</v>
      </c>
    </row>
    <row r="185" spans="1:8" s="45" customFormat="1" x14ac:dyDescent="0.25">
      <c r="A185" s="111">
        <v>171</v>
      </c>
      <c r="B185" s="142">
        <v>12</v>
      </c>
      <c r="C185" s="123" t="s">
        <v>878</v>
      </c>
      <c r="D185" s="123" t="s">
        <v>44</v>
      </c>
      <c r="E185" s="123" t="s">
        <v>27</v>
      </c>
      <c r="F185" s="111">
        <v>90</v>
      </c>
      <c r="G185" s="120" t="str">
        <f t="shared" si="2"/>
        <v>Xuất sắc</v>
      </c>
      <c r="H185" s="111"/>
    </row>
    <row r="186" spans="1:8" s="45" customFormat="1" x14ac:dyDescent="0.25">
      <c r="A186" s="111">
        <v>172</v>
      </c>
      <c r="B186" s="142" t="s">
        <v>564</v>
      </c>
      <c r="C186" s="123" t="s">
        <v>879</v>
      </c>
      <c r="D186" s="123" t="s">
        <v>44</v>
      </c>
      <c r="E186" s="123" t="s">
        <v>27</v>
      </c>
      <c r="F186" s="111">
        <v>0</v>
      </c>
      <c r="G186" s="120" t="str">
        <f t="shared" si="2"/>
        <v>Kém</v>
      </c>
      <c r="H186" s="111" t="s">
        <v>880</v>
      </c>
    </row>
    <row r="187" spans="1:8" s="45" customFormat="1" x14ac:dyDescent="0.25">
      <c r="A187" s="111">
        <v>173</v>
      </c>
      <c r="B187" s="142" t="s">
        <v>565</v>
      </c>
      <c r="C187" s="123" t="s">
        <v>881</v>
      </c>
      <c r="D187" s="123" t="s">
        <v>882</v>
      </c>
      <c r="E187" s="123" t="s">
        <v>27</v>
      </c>
      <c r="F187" s="111">
        <v>90</v>
      </c>
      <c r="G187" s="120" t="str">
        <f t="shared" si="2"/>
        <v>Xuất sắc</v>
      </c>
      <c r="H187" s="111"/>
    </row>
    <row r="188" spans="1:8" s="45" customFormat="1" x14ac:dyDescent="0.25">
      <c r="A188" s="111">
        <v>174</v>
      </c>
      <c r="B188" s="142" t="s">
        <v>566</v>
      </c>
      <c r="C188" s="123" t="s">
        <v>883</v>
      </c>
      <c r="D188" s="123" t="s">
        <v>884</v>
      </c>
      <c r="E188" s="123" t="s">
        <v>501</v>
      </c>
      <c r="F188" s="111">
        <v>90</v>
      </c>
      <c r="G188" s="120" t="str">
        <f t="shared" si="2"/>
        <v>Xuất sắc</v>
      </c>
      <c r="H188" s="111"/>
    </row>
    <row r="189" spans="1:8" s="45" customFormat="1" x14ac:dyDescent="0.25">
      <c r="A189" s="111">
        <v>175</v>
      </c>
      <c r="B189" s="142" t="s">
        <v>567</v>
      </c>
      <c r="C189" s="123" t="s">
        <v>885</v>
      </c>
      <c r="D189" s="123" t="s">
        <v>18</v>
      </c>
      <c r="E189" s="123" t="s">
        <v>294</v>
      </c>
      <c r="F189" s="111">
        <v>79</v>
      </c>
      <c r="G189" s="120" t="str">
        <f t="shared" si="2"/>
        <v>Khá</v>
      </c>
      <c r="H189" s="111" t="s">
        <v>68</v>
      </c>
    </row>
    <row r="190" spans="1:8" s="45" customFormat="1" x14ac:dyDescent="0.25">
      <c r="A190" s="111">
        <v>176</v>
      </c>
      <c r="B190" s="142" t="s">
        <v>568</v>
      </c>
      <c r="C190" s="123" t="s">
        <v>886</v>
      </c>
      <c r="D190" s="123" t="s">
        <v>18</v>
      </c>
      <c r="E190" s="123" t="s">
        <v>7</v>
      </c>
      <c r="F190" s="111">
        <v>80</v>
      </c>
      <c r="G190" s="120" t="str">
        <f t="shared" si="2"/>
        <v>Tốt</v>
      </c>
      <c r="H190" s="111"/>
    </row>
    <row r="191" spans="1:8" s="45" customFormat="1" x14ac:dyDescent="0.25">
      <c r="A191" s="111">
        <v>177</v>
      </c>
      <c r="B191" s="142" t="s">
        <v>569</v>
      </c>
      <c r="C191" s="123" t="s">
        <v>887</v>
      </c>
      <c r="D191" s="123" t="s">
        <v>140</v>
      </c>
      <c r="E191" s="123" t="s">
        <v>14</v>
      </c>
      <c r="F191" s="111">
        <v>80</v>
      </c>
      <c r="G191" s="120" t="str">
        <f t="shared" si="2"/>
        <v>Tốt</v>
      </c>
      <c r="H191" s="111"/>
    </row>
    <row r="192" spans="1:8" s="45" customFormat="1" x14ac:dyDescent="0.25">
      <c r="A192" s="111">
        <v>178</v>
      </c>
      <c r="B192" s="142" t="s">
        <v>570</v>
      </c>
      <c r="C192" s="123" t="s">
        <v>888</v>
      </c>
      <c r="D192" s="123" t="s">
        <v>46</v>
      </c>
      <c r="E192" s="123" t="s">
        <v>14</v>
      </c>
      <c r="F192" s="111">
        <v>81</v>
      </c>
      <c r="G192" s="120" t="str">
        <f t="shared" si="2"/>
        <v>Tốt</v>
      </c>
      <c r="H192" s="111"/>
    </row>
    <row r="193" spans="1:8" s="45" customFormat="1" x14ac:dyDescent="0.25">
      <c r="A193" s="111">
        <v>179</v>
      </c>
      <c r="B193" s="142" t="s">
        <v>571</v>
      </c>
      <c r="C193" s="123" t="s">
        <v>889</v>
      </c>
      <c r="D193" s="123" t="s">
        <v>211</v>
      </c>
      <c r="E193" s="123" t="s">
        <v>14</v>
      </c>
      <c r="F193" s="111">
        <v>80</v>
      </c>
      <c r="G193" s="120" t="str">
        <f t="shared" si="2"/>
        <v>Tốt</v>
      </c>
      <c r="H193" s="111"/>
    </row>
    <row r="194" spans="1:8" s="45" customFormat="1" x14ac:dyDescent="0.25">
      <c r="A194" s="111">
        <v>180</v>
      </c>
      <c r="B194" s="142" t="s">
        <v>572</v>
      </c>
      <c r="C194" s="123" t="s">
        <v>890</v>
      </c>
      <c r="D194" s="123" t="s">
        <v>891</v>
      </c>
      <c r="E194" s="123" t="s">
        <v>41</v>
      </c>
      <c r="F194" s="111">
        <v>79</v>
      </c>
      <c r="G194" s="120" t="str">
        <f t="shared" si="2"/>
        <v>Khá</v>
      </c>
      <c r="H194" s="111" t="s">
        <v>68</v>
      </c>
    </row>
    <row r="195" spans="1:8" s="45" customFormat="1" x14ac:dyDescent="0.25">
      <c r="A195" s="111">
        <v>181</v>
      </c>
      <c r="B195" s="142" t="s">
        <v>573</v>
      </c>
      <c r="C195" s="123" t="s">
        <v>892</v>
      </c>
      <c r="D195" s="123" t="s">
        <v>18</v>
      </c>
      <c r="E195" s="123" t="s">
        <v>41</v>
      </c>
      <c r="F195" s="111">
        <v>80</v>
      </c>
      <c r="G195" s="120" t="str">
        <f t="shared" si="2"/>
        <v>Tốt</v>
      </c>
      <c r="H195" s="111"/>
    </row>
    <row r="196" spans="1:8" s="45" customFormat="1" x14ac:dyDescent="0.25">
      <c r="A196" s="111">
        <v>182</v>
      </c>
      <c r="B196" s="142" t="s">
        <v>574</v>
      </c>
      <c r="C196" s="123" t="s">
        <v>893</v>
      </c>
      <c r="D196" s="123" t="s">
        <v>369</v>
      </c>
      <c r="E196" s="123" t="s">
        <v>332</v>
      </c>
      <c r="F196" s="111">
        <v>80</v>
      </c>
      <c r="G196" s="120" t="str">
        <f t="shared" si="2"/>
        <v>Tốt</v>
      </c>
      <c r="H196" s="111"/>
    </row>
    <row r="197" spans="1:8" s="45" customFormat="1" x14ac:dyDescent="0.25">
      <c r="A197" s="111">
        <v>183</v>
      </c>
      <c r="B197" s="142" t="s">
        <v>575</v>
      </c>
      <c r="C197" s="123" t="s">
        <v>894</v>
      </c>
      <c r="D197" s="123" t="s">
        <v>486</v>
      </c>
      <c r="E197" s="123" t="s">
        <v>21</v>
      </c>
      <c r="F197" s="111">
        <v>70</v>
      </c>
      <c r="G197" s="120" t="str">
        <f t="shared" si="2"/>
        <v>Khá</v>
      </c>
      <c r="H197" s="111" t="s">
        <v>68</v>
      </c>
    </row>
    <row r="198" spans="1:8" s="45" customFormat="1" x14ac:dyDescent="0.25">
      <c r="A198" s="111">
        <v>184</v>
      </c>
      <c r="B198" s="142" t="s">
        <v>576</v>
      </c>
      <c r="C198" s="123" t="s">
        <v>895</v>
      </c>
      <c r="D198" s="123" t="s">
        <v>19</v>
      </c>
      <c r="E198" s="123" t="s">
        <v>21</v>
      </c>
      <c r="F198" s="111">
        <v>90</v>
      </c>
      <c r="G198" s="120" t="str">
        <f t="shared" si="2"/>
        <v>Xuất sắc</v>
      </c>
      <c r="H198" s="111"/>
    </row>
    <row r="199" spans="1:8" s="45" customFormat="1" x14ac:dyDescent="0.25">
      <c r="A199" s="111">
        <v>185</v>
      </c>
      <c r="B199" s="142" t="s">
        <v>577</v>
      </c>
      <c r="C199" s="123" t="s">
        <v>896</v>
      </c>
      <c r="D199" s="123" t="s">
        <v>897</v>
      </c>
      <c r="E199" s="123" t="s">
        <v>21</v>
      </c>
      <c r="F199" s="111">
        <v>80</v>
      </c>
      <c r="G199" s="120" t="str">
        <f t="shared" si="2"/>
        <v>Tốt</v>
      </c>
      <c r="H199" s="111"/>
    </row>
    <row r="200" spans="1:8" s="45" customFormat="1" x14ac:dyDescent="0.25">
      <c r="A200" s="111">
        <v>186</v>
      </c>
      <c r="B200" s="142" t="s">
        <v>578</v>
      </c>
      <c r="C200" s="123" t="s">
        <v>898</v>
      </c>
      <c r="D200" s="123" t="s">
        <v>899</v>
      </c>
      <c r="E200" s="123" t="s">
        <v>52</v>
      </c>
      <c r="F200" s="111">
        <v>80</v>
      </c>
      <c r="G200" s="120" t="str">
        <f t="shared" si="2"/>
        <v>Tốt</v>
      </c>
      <c r="H200" s="111"/>
    </row>
    <row r="201" spans="1:8" s="45" customFormat="1" x14ac:dyDescent="0.25">
      <c r="A201" s="111">
        <v>187</v>
      </c>
      <c r="B201" s="142" t="s">
        <v>579</v>
      </c>
      <c r="C201" s="123" t="s">
        <v>900</v>
      </c>
      <c r="D201" s="123" t="s">
        <v>901</v>
      </c>
      <c r="E201" s="123" t="s">
        <v>98</v>
      </c>
      <c r="F201" s="111">
        <v>81</v>
      </c>
      <c r="G201" s="120" t="str">
        <f t="shared" si="2"/>
        <v>Tốt</v>
      </c>
      <c r="H201" s="111"/>
    </row>
    <row r="202" spans="1:8" s="45" customFormat="1" x14ac:dyDescent="0.25">
      <c r="A202" s="111">
        <v>188</v>
      </c>
      <c r="B202" s="142" t="s">
        <v>580</v>
      </c>
      <c r="C202" s="123" t="s">
        <v>902</v>
      </c>
      <c r="D202" s="123" t="s">
        <v>55</v>
      </c>
      <c r="E202" s="123" t="s">
        <v>148</v>
      </c>
      <c r="F202" s="111">
        <v>79</v>
      </c>
      <c r="G202" s="120" t="str">
        <f t="shared" si="2"/>
        <v>Khá</v>
      </c>
      <c r="H202" s="111" t="s">
        <v>68</v>
      </c>
    </row>
    <row r="203" spans="1:8" s="45" customFormat="1" x14ac:dyDescent="0.25">
      <c r="A203" s="111">
        <v>189</v>
      </c>
      <c r="B203" s="142" t="s">
        <v>581</v>
      </c>
      <c r="C203" s="123" t="s">
        <v>903</v>
      </c>
      <c r="D203" s="123" t="s">
        <v>107</v>
      </c>
      <c r="E203" s="123" t="s">
        <v>148</v>
      </c>
      <c r="F203" s="111">
        <v>79</v>
      </c>
      <c r="G203" s="120" t="str">
        <f t="shared" si="2"/>
        <v>Khá</v>
      </c>
      <c r="H203" s="111" t="s">
        <v>68</v>
      </c>
    </row>
    <row r="204" spans="1:8" s="45" customFormat="1" x14ac:dyDescent="0.25">
      <c r="A204" s="111">
        <v>190</v>
      </c>
      <c r="B204" s="142" t="s">
        <v>582</v>
      </c>
      <c r="C204" s="123" t="s">
        <v>904</v>
      </c>
      <c r="D204" s="123" t="s">
        <v>905</v>
      </c>
      <c r="E204" s="123" t="s">
        <v>8</v>
      </c>
      <c r="F204" s="111">
        <v>80</v>
      </c>
      <c r="G204" s="120" t="str">
        <f t="shared" si="2"/>
        <v>Tốt</v>
      </c>
      <c r="H204" s="111"/>
    </row>
    <row r="205" spans="1:8" s="45" customFormat="1" x14ac:dyDescent="0.25">
      <c r="A205" s="111">
        <v>191</v>
      </c>
      <c r="B205" s="142" t="s">
        <v>583</v>
      </c>
      <c r="C205" s="123" t="s">
        <v>906</v>
      </c>
      <c r="D205" s="123" t="s">
        <v>907</v>
      </c>
      <c r="E205" s="123" t="s">
        <v>8</v>
      </c>
      <c r="F205" s="111">
        <v>90</v>
      </c>
      <c r="G205" s="120" t="str">
        <f t="shared" ref="G205:G252" si="3">IF(F205&gt;=90,"Xuất sắc",IF(F205&gt;=80,"Tốt",IF(F205&gt;=65,"Khá",IF(F205&gt;=50,"Trung bình",IF(F205&gt;=35,"Yếu","Kém")))))</f>
        <v>Xuất sắc</v>
      </c>
      <c r="H205" s="111"/>
    </row>
    <row r="206" spans="1:8" s="45" customFormat="1" x14ac:dyDescent="0.25">
      <c r="A206" s="111">
        <v>192</v>
      </c>
      <c r="B206" s="142" t="s">
        <v>584</v>
      </c>
      <c r="C206" s="123" t="s">
        <v>908</v>
      </c>
      <c r="D206" s="123" t="s">
        <v>909</v>
      </c>
      <c r="E206" s="123" t="s">
        <v>8</v>
      </c>
      <c r="F206" s="111">
        <v>80</v>
      </c>
      <c r="G206" s="120" t="str">
        <f t="shared" si="3"/>
        <v>Tốt</v>
      </c>
      <c r="H206" s="111"/>
    </row>
    <row r="207" spans="1:8" s="45" customFormat="1" x14ac:dyDescent="0.25">
      <c r="A207" s="111">
        <v>193</v>
      </c>
      <c r="B207" s="142" t="s">
        <v>585</v>
      </c>
      <c r="C207" s="123" t="s">
        <v>910</v>
      </c>
      <c r="D207" s="123" t="s">
        <v>55</v>
      </c>
      <c r="E207" s="123" t="s">
        <v>99</v>
      </c>
      <c r="F207" s="111">
        <v>64</v>
      </c>
      <c r="G207" s="120" t="str">
        <f t="shared" si="3"/>
        <v>Trung bình</v>
      </c>
      <c r="H207" s="143" t="s">
        <v>109</v>
      </c>
    </row>
    <row r="208" spans="1:8" s="45" customFormat="1" x14ac:dyDescent="0.25">
      <c r="A208" s="111">
        <v>194</v>
      </c>
      <c r="B208" s="142" t="s">
        <v>586</v>
      </c>
      <c r="C208" s="123" t="s">
        <v>911</v>
      </c>
      <c r="D208" s="123" t="s">
        <v>912</v>
      </c>
      <c r="E208" s="123" t="s">
        <v>99</v>
      </c>
      <c r="F208" s="111">
        <v>64</v>
      </c>
      <c r="G208" s="120" t="str">
        <f t="shared" si="3"/>
        <v>Trung bình</v>
      </c>
      <c r="H208" s="143" t="s">
        <v>546</v>
      </c>
    </row>
    <row r="209" spans="1:8" s="45" customFormat="1" x14ac:dyDescent="0.25">
      <c r="A209" s="111">
        <v>195</v>
      </c>
      <c r="B209" s="142" t="s">
        <v>587</v>
      </c>
      <c r="C209" s="123" t="s">
        <v>913</v>
      </c>
      <c r="D209" s="123" t="s">
        <v>434</v>
      </c>
      <c r="E209" s="123" t="s">
        <v>511</v>
      </c>
      <c r="F209" s="111">
        <v>82</v>
      </c>
      <c r="G209" s="120" t="str">
        <f t="shared" si="3"/>
        <v>Tốt</v>
      </c>
      <c r="H209" s="111"/>
    </row>
    <row r="210" spans="1:8" s="45" customFormat="1" x14ac:dyDescent="0.25">
      <c r="A210" s="111">
        <v>196</v>
      </c>
      <c r="B210" s="142" t="s">
        <v>588</v>
      </c>
      <c r="C210" s="123" t="s">
        <v>914</v>
      </c>
      <c r="D210" s="123" t="s">
        <v>915</v>
      </c>
      <c r="E210" s="123" t="s">
        <v>25</v>
      </c>
      <c r="F210" s="111">
        <v>75</v>
      </c>
      <c r="G210" s="120" t="str">
        <f t="shared" si="3"/>
        <v>Khá</v>
      </c>
      <c r="H210" s="111"/>
    </row>
    <row r="211" spans="1:8" s="45" customFormat="1" x14ac:dyDescent="0.25">
      <c r="A211" s="111">
        <v>197</v>
      </c>
      <c r="B211" s="142" t="s">
        <v>589</v>
      </c>
      <c r="C211" s="123" t="s">
        <v>916</v>
      </c>
      <c r="D211" s="123" t="s">
        <v>245</v>
      </c>
      <c r="E211" s="123" t="s">
        <v>25</v>
      </c>
      <c r="F211" s="111">
        <v>80</v>
      </c>
      <c r="G211" s="120" t="str">
        <f t="shared" si="3"/>
        <v>Tốt</v>
      </c>
      <c r="H211" s="111"/>
    </row>
    <row r="212" spans="1:8" s="45" customFormat="1" x14ac:dyDescent="0.25">
      <c r="A212" s="111">
        <v>198</v>
      </c>
      <c r="B212" s="142" t="s">
        <v>590</v>
      </c>
      <c r="C212" s="123" t="s">
        <v>917</v>
      </c>
      <c r="D212" s="123" t="s">
        <v>417</v>
      </c>
      <c r="E212" s="123" t="s">
        <v>25</v>
      </c>
      <c r="F212" s="111">
        <v>90</v>
      </c>
      <c r="G212" s="120" t="str">
        <f t="shared" si="3"/>
        <v>Xuất sắc</v>
      </c>
      <c r="H212" s="111"/>
    </row>
    <row r="213" spans="1:8" s="45" customFormat="1" x14ac:dyDescent="0.25">
      <c r="A213" s="111">
        <v>199</v>
      </c>
      <c r="B213" s="142" t="s">
        <v>591</v>
      </c>
      <c r="C213" s="123" t="s">
        <v>918</v>
      </c>
      <c r="D213" s="123" t="s">
        <v>494</v>
      </c>
      <c r="E213" s="123" t="s">
        <v>114</v>
      </c>
      <c r="F213" s="111">
        <v>80</v>
      </c>
      <c r="G213" s="120" t="str">
        <f t="shared" si="3"/>
        <v>Tốt</v>
      </c>
      <c r="H213" s="111"/>
    </row>
    <row r="214" spans="1:8" s="45" customFormat="1" x14ac:dyDescent="0.25">
      <c r="A214" s="111">
        <v>200</v>
      </c>
      <c r="B214" s="142" t="s">
        <v>592</v>
      </c>
      <c r="C214" s="123" t="s">
        <v>919</v>
      </c>
      <c r="D214" s="123" t="s">
        <v>920</v>
      </c>
      <c r="E214" s="123" t="s">
        <v>921</v>
      </c>
      <c r="F214" s="111">
        <v>82</v>
      </c>
      <c r="G214" s="120" t="str">
        <f t="shared" si="3"/>
        <v>Tốt</v>
      </c>
      <c r="H214" s="111"/>
    </row>
    <row r="215" spans="1:8" s="45" customFormat="1" x14ac:dyDescent="0.25">
      <c r="A215" s="111">
        <v>201</v>
      </c>
      <c r="B215" s="142" t="s">
        <v>593</v>
      </c>
      <c r="C215" s="123" t="s">
        <v>922</v>
      </c>
      <c r="D215" s="123" t="s">
        <v>380</v>
      </c>
      <c r="E215" s="123" t="s">
        <v>151</v>
      </c>
      <c r="F215" s="111">
        <v>79</v>
      </c>
      <c r="G215" s="120" t="str">
        <f t="shared" si="3"/>
        <v>Khá</v>
      </c>
      <c r="H215" s="111" t="s">
        <v>68</v>
      </c>
    </row>
    <row r="216" spans="1:8" s="45" customFormat="1" x14ac:dyDescent="0.25">
      <c r="A216" s="111">
        <v>202</v>
      </c>
      <c r="B216" s="142" t="s">
        <v>594</v>
      </c>
      <c r="C216" s="123" t="s">
        <v>923</v>
      </c>
      <c r="D216" s="123" t="s">
        <v>44</v>
      </c>
      <c r="E216" s="123" t="s">
        <v>26</v>
      </c>
      <c r="F216" s="111">
        <v>85</v>
      </c>
      <c r="G216" s="120" t="str">
        <f t="shared" si="3"/>
        <v>Tốt</v>
      </c>
      <c r="H216" s="111"/>
    </row>
    <row r="217" spans="1:8" s="45" customFormat="1" x14ac:dyDescent="0.25">
      <c r="A217" s="111">
        <v>203</v>
      </c>
      <c r="B217" s="142" t="s">
        <v>595</v>
      </c>
      <c r="C217" s="123" t="s">
        <v>924</v>
      </c>
      <c r="D217" s="123" t="s">
        <v>925</v>
      </c>
      <c r="E217" s="123" t="s">
        <v>460</v>
      </c>
      <c r="F217" s="111">
        <v>85</v>
      </c>
      <c r="G217" s="120" t="str">
        <f t="shared" si="3"/>
        <v>Tốt</v>
      </c>
      <c r="H217" s="111"/>
    </row>
    <row r="218" spans="1:8" s="45" customFormat="1" x14ac:dyDescent="0.25">
      <c r="A218" s="111">
        <v>204</v>
      </c>
      <c r="B218" s="142" t="s">
        <v>596</v>
      </c>
      <c r="C218" s="123" t="s">
        <v>926</v>
      </c>
      <c r="D218" s="123" t="s">
        <v>927</v>
      </c>
      <c r="E218" s="123" t="s">
        <v>9</v>
      </c>
      <c r="F218" s="111">
        <v>90</v>
      </c>
      <c r="G218" s="120" t="str">
        <f t="shared" si="3"/>
        <v>Xuất sắc</v>
      </c>
      <c r="H218" s="111"/>
    </row>
    <row r="219" spans="1:8" s="45" customFormat="1" x14ac:dyDescent="0.25">
      <c r="A219" s="111">
        <v>205</v>
      </c>
      <c r="B219" s="142" t="s">
        <v>597</v>
      </c>
      <c r="C219" s="123" t="s">
        <v>928</v>
      </c>
      <c r="D219" s="123" t="s">
        <v>92</v>
      </c>
      <c r="E219" s="123" t="s">
        <v>9</v>
      </c>
      <c r="F219" s="111">
        <v>80</v>
      </c>
      <c r="G219" s="120" t="str">
        <f t="shared" si="3"/>
        <v>Tốt</v>
      </c>
      <c r="H219" s="111"/>
    </row>
    <row r="220" spans="1:8" s="45" customFormat="1" x14ac:dyDescent="0.25">
      <c r="A220" s="111">
        <v>206</v>
      </c>
      <c r="B220" s="142" t="s">
        <v>598</v>
      </c>
      <c r="C220" s="123" t="s">
        <v>929</v>
      </c>
      <c r="D220" s="123" t="s">
        <v>930</v>
      </c>
      <c r="E220" s="123" t="s">
        <v>9</v>
      </c>
      <c r="F220" s="111">
        <v>90</v>
      </c>
      <c r="G220" s="120" t="str">
        <f t="shared" si="3"/>
        <v>Xuất sắc</v>
      </c>
      <c r="H220" s="111"/>
    </row>
    <row r="221" spans="1:8" s="45" customFormat="1" x14ac:dyDescent="0.25">
      <c r="A221" s="111">
        <v>207</v>
      </c>
      <c r="B221" s="142" t="s">
        <v>599</v>
      </c>
      <c r="C221" s="123" t="s">
        <v>931</v>
      </c>
      <c r="D221" s="123" t="s">
        <v>44</v>
      </c>
      <c r="E221" s="123" t="s">
        <v>11</v>
      </c>
      <c r="F221" s="111">
        <v>90</v>
      </c>
      <c r="G221" s="120" t="str">
        <f t="shared" si="3"/>
        <v>Xuất sắc</v>
      </c>
      <c r="H221" s="111"/>
    </row>
    <row r="222" spans="1:8" s="45" customFormat="1" x14ac:dyDescent="0.25">
      <c r="A222" s="111">
        <v>208</v>
      </c>
      <c r="B222" s="142" t="s">
        <v>600</v>
      </c>
      <c r="C222" s="123" t="s">
        <v>932</v>
      </c>
      <c r="D222" s="123" t="s">
        <v>295</v>
      </c>
      <c r="E222" s="123" t="s">
        <v>11</v>
      </c>
      <c r="F222" s="111">
        <v>70</v>
      </c>
      <c r="G222" s="120" t="str">
        <f t="shared" si="3"/>
        <v>Khá</v>
      </c>
      <c r="H222" s="111" t="s">
        <v>68</v>
      </c>
    </row>
    <row r="223" spans="1:8" s="45" customFormat="1" x14ac:dyDescent="0.25">
      <c r="A223" s="111">
        <v>209</v>
      </c>
      <c r="B223" s="142" t="s">
        <v>601</v>
      </c>
      <c r="C223" s="123" t="s">
        <v>933</v>
      </c>
      <c r="D223" s="123" t="s">
        <v>934</v>
      </c>
      <c r="E223" s="123" t="s">
        <v>11</v>
      </c>
      <c r="F223" s="111">
        <v>90</v>
      </c>
      <c r="G223" s="120" t="str">
        <f t="shared" si="3"/>
        <v>Xuất sắc</v>
      </c>
      <c r="H223" s="111"/>
    </row>
    <row r="224" spans="1:8" s="45" customFormat="1" x14ac:dyDescent="0.25">
      <c r="A224" s="111">
        <v>210</v>
      </c>
      <c r="B224" s="142" t="s">
        <v>602</v>
      </c>
      <c r="C224" s="123" t="s">
        <v>935</v>
      </c>
      <c r="D224" s="123" t="s">
        <v>936</v>
      </c>
      <c r="E224" s="123" t="s">
        <v>327</v>
      </c>
      <c r="F224" s="111">
        <v>90</v>
      </c>
      <c r="G224" s="120" t="str">
        <f t="shared" si="3"/>
        <v>Xuất sắc</v>
      </c>
      <c r="H224" s="111"/>
    </row>
    <row r="225" spans="1:8" s="45" customFormat="1" x14ac:dyDescent="0.25">
      <c r="A225" s="111">
        <v>211</v>
      </c>
      <c r="B225" s="142" t="s">
        <v>603</v>
      </c>
      <c r="C225" s="123" t="s">
        <v>937</v>
      </c>
      <c r="D225" s="123" t="s">
        <v>938</v>
      </c>
      <c r="E225" s="123" t="s">
        <v>939</v>
      </c>
      <c r="F225" s="111">
        <v>90</v>
      </c>
      <c r="G225" s="120" t="str">
        <f t="shared" si="3"/>
        <v>Xuất sắc</v>
      </c>
      <c r="H225" s="111"/>
    </row>
    <row r="226" spans="1:8" s="45" customFormat="1" x14ac:dyDescent="0.25">
      <c r="A226" s="111">
        <v>212</v>
      </c>
      <c r="B226" s="142" t="s">
        <v>604</v>
      </c>
      <c r="C226" s="123" t="s">
        <v>940</v>
      </c>
      <c r="D226" s="123" t="s">
        <v>509</v>
      </c>
      <c r="E226" s="123" t="s">
        <v>57</v>
      </c>
      <c r="F226" s="111">
        <v>90</v>
      </c>
      <c r="G226" s="120" t="str">
        <f t="shared" si="3"/>
        <v>Xuất sắc</v>
      </c>
      <c r="H226" s="111"/>
    </row>
    <row r="227" spans="1:8" s="45" customFormat="1" x14ac:dyDescent="0.25">
      <c r="A227" s="111">
        <v>213</v>
      </c>
      <c r="B227" s="142" t="s">
        <v>605</v>
      </c>
      <c r="C227" s="123" t="s">
        <v>941</v>
      </c>
      <c r="D227" s="123" t="s">
        <v>312</v>
      </c>
      <c r="E227" s="123" t="s">
        <v>469</v>
      </c>
      <c r="F227" s="111">
        <v>0</v>
      </c>
      <c r="G227" s="120" t="str">
        <f t="shared" si="3"/>
        <v>Kém</v>
      </c>
      <c r="H227" s="111" t="s">
        <v>942</v>
      </c>
    </row>
    <row r="228" spans="1:8" s="45" customFormat="1" x14ac:dyDescent="0.25">
      <c r="A228" s="111">
        <v>214</v>
      </c>
      <c r="B228" s="142" t="s">
        <v>606</v>
      </c>
      <c r="C228" s="123" t="s">
        <v>943</v>
      </c>
      <c r="D228" s="123" t="s">
        <v>263</v>
      </c>
      <c r="E228" s="123" t="s">
        <v>58</v>
      </c>
      <c r="F228" s="111">
        <v>64</v>
      </c>
      <c r="G228" s="120" t="str">
        <f t="shared" si="3"/>
        <v>Trung bình</v>
      </c>
      <c r="H228" s="111" t="s">
        <v>109</v>
      </c>
    </row>
    <row r="229" spans="1:8" s="45" customFormat="1" x14ac:dyDescent="0.25">
      <c r="A229" s="111">
        <v>215</v>
      </c>
      <c r="B229" s="142" t="s">
        <v>607</v>
      </c>
      <c r="C229" s="123" t="s">
        <v>944</v>
      </c>
      <c r="D229" s="123" t="s">
        <v>76</v>
      </c>
      <c r="E229" s="123" t="s">
        <v>58</v>
      </c>
      <c r="F229" s="111">
        <v>75</v>
      </c>
      <c r="G229" s="120" t="str">
        <f t="shared" si="3"/>
        <v>Khá</v>
      </c>
      <c r="H229" s="111"/>
    </row>
    <row r="230" spans="1:8" s="45" customFormat="1" x14ac:dyDescent="0.25">
      <c r="A230" s="111">
        <v>216</v>
      </c>
      <c r="B230" s="142" t="s">
        <v>608</v>
      </c>
      <c r="C230" s="123" t="s">
        <v>945</v>
      </c>
      <c r="D230" s="123" t="s">
        <v>946</v>
      </c>
      <c r="E230" s="123" t="s">
        <v>59</v>
      </c>
      <c r="F230" s="111">
        <v>80</v>
      </c>
      <c r="G230" s="120" t="str">
        <f t="shared" si="3"/>
        <v>Tốt</v>
      </c>
      <c r="H230" s="111"/>
    </row>
    <row r="231" spans="1:8" s="45" customFormat="1" x14ac:dyDescent="0.25">
      <c r="A231" s="111">
        <v>217</v>
      </c>
      <c r="B231" s="142" t="s">
        <v>609</v>
      </c>
      <c r="C231" s="123" t="s">
        <v>947</v>
      </c>
      <c r="D231" s="123" t="s">
        <v>163</v>
      </c>
      <c r="E231" s="123" t="s">
        <v>59</v>
      </c>
      <c r="F231" s="111">
        <v>75</v>
      </c>
      <c r="G231" s="120" t="str">
        <f t="shared" si="3"/>
        <v>Khá</v>
      </c>
      <c r="H231" s="143" t="s">
        <v>68</v>
      </c>
    </row>
    <row r="232" spans="1:8" s="45" customFormat="1" x14ac:dyDescent="0.25">
      <c r="A232" s="111">
        <v>218</v>
      </c>
      <c r="B232" s="142" t="s">
        <v>610</v>
      </c>
      <c r="C232" s="123" t="s">
        <v>948</v>
      </c>
      <c r="D232" s="123" t="s">
        <v>192</v>
      </c>
      <c r="E232" s="123" t="s">
        <v>59</v>
      </c>
      <c r="F232" s="111">
        <v>85</v>
      </c>
      <c r="G232" s="120" t="str">
        <f t="shared" si="3"/>
        <v>Tốt</v>
      </c>
      <c r="H232" s="111"/>
    </row>
    <row r="233" spans="1:8" s="45" customFormat="1" x14ac:dyDescent="0.25">
      <c r="A233" s="111">
        <v>219</v>
      </c>
      <c r="B233" s="142" t="s">
        <v>611</v>
      </c>
      <c r="C233" s="123" t="s">
        <v>949</v>
      </c>
      <c r="D233" s="123" t="s">
        <v>493</v>
      </c>
      <c r="E233" s="123" t="s">
        <v>59</v>
      </c>
      <c r="F233" s="111">
        <v>90</v>
      </c>
      <c r="G233" s="120" t="str">
        <f t="shared" si="3"/>
        <v>Xuất sắc</v>
      </c>
      <c r="H233" s="111"/>
    </row>
    <row r="234" spans="1:8" s="45" customFormat="1" x14ac:dyDescent="0.25">
      <c r="A234" s="111">
        <v>220</v>
      </c>
      <c r="B234" s="142" t="s">
        <v>612</v>
      </c>
      <c r="C234" s="123" t="s">
        <v>950</v>
      </c>
      <c r="D234" s="123" t="s">
        <v>385</v>
      </c>
      <c r="E234" s="123" t="s">
        <v>59</v>
      </c>
      <c r="F234" s="111">
        <v>80</v>
      </c>
      <c r="G234" s="120" t="str">
        <f t="shared" si="3"/>
        <v>Tốt</v>
      </c>
      <c r="H234" s="111"/>
    </row>
    <row r="235" spans="1:8" s="45" customFormat="1" x14ac:dyDescent="0.25">
      <c r="A235" s="111">
        <v>221</v>
      </c>
      <c r="B235" s="142" t="s">
        <v>613</v>
      </c>
      <c r="C235" s="123" t="s">
        <v>951</v>
      </c>
      <c r="D235" s="123" t="s">
        <v>952</v>
      </c>
      <c r="E235" s="123" t="s">
        <v>292</v>
      </c>
      <c r="F235" s="111">
        <v>90</v>
      </c>
      <c r="G235" s="120" t="str">
        <f t="shared" si="3"/>
        <v>Xuất sắc</v>
      </c>
      <c r="H235" s="111"/>
    </row>
    <row r="236" spans="1:8" s="45" customFormat="1" x14ac:dyDescent="0.25">
      <c r="A236" s="111">
        <v>222</v>
      </c>
      <c r="B236" s="142" t="s">
        <v>614</v>
      </c>
      <c r="C236" s="123" t="s">
        <v>953</v>
      </c>
      <c r="D236" s="123" t="s">
        <v>954</v>
      </c>
      <c r="E236" s="123" t="s">
        <v>955</v>
      </c>
      <c r="F236" s="111">
        <v>70</v>
      </c>
      <c r="G236" s="120" t="str">
        <f t="shared" si="3"/>
        <v>Khá</v>
      </c>
      <c r="H236" s="111" t="s">
        <v>68</v>
      </c>
    </row>
    <row r="237" spans="1:8" s="45" customFormat="1" x14ac:dyDescent="0.25">
      <c r="A237" s="111">
        <v>223</v>
      </c>
      <c r="B237" s="142" t="s">
        <v>615</v>
      </c>
      <c r="C237" s="123" t="s">
        <v>956</v>
      </c>
      <c r="D237" s="123" t="s">
        <v>18</v>
      </c>
      <c r="E237" s="123" t="s">
        <v>955</v>
      </c>
      <c r="F237" s="111">
        <v>86</v>
      </c>
      <c r="G237" s="120" t="str">
        <f t="shared" si="3"/>
        <v>Tốt</v>
      </c>
      <c r="H237" s="144"/>
    </row>
    <row r="238" spans="1:8" s="45" customFormat="1" x14ac:dyDescent="0.25">
      <c r="A238" s="111">
        <v>224</v>
      </c>
      <c r="B238" s="142" t="s">
        <v>616</v>
      </c>
      <c r="C238" s="123" t="s">
        <v>957</v>
      </c>
      <c r="D238" s="123" t="s">
        <v>958</v>
      </c>
      <c r="E238" s="123" t="s">
        <v>5</v>
      </c>
      <c r="F238" s="111">
        <v>80</v>
      </c>
      <c r="G238" s="120" t="str">
        <f t="shared" si="3"/>
        <v>Tốt</v>
      </c>
      <c r="H238" s="111"/>
    </row>
    <row r="239" spans="1:8" s="45" customFormat="1" x14ac:dyDescent="0.25">
      <c r="A239" s="111">
        <v>225</v>
      </c>
      <c r="B239" s="142" t="s">
        <v>617</v>
      </c>
      <c r="C239" s="123" t="s">
        <v>959</v>
      </c>
      <c r="D239" s="123" t="s">
        <v>379</v>
      </c>
      <c r="E239" s="123" t="s">
        <v>5</v>
      </c>
      <c r="F239" s="111">
        <v>79</v>
      </c>
      <c r="G239" s="120" t="str">
        <f t="shared" si="3"/>
        <v>Khá</v>
      </c>
      <c r="H239" s="111" t="s">
        <v>68</v>
      </c>
    </row>
    <row r="240" spans="1:8" s="45" customFormat="1" x14ac:dyDescent="0.25">
      <c r="A240" s="111">
        <v>226</v>
      </c>
      <c r="B240" s="142" t="s">
        <v>618</v>
      </c>
      <c r="C240" s="123" t="s">
        <v>960</v>
      </c>
      <c r="D240" s="123" t="s">
        <v>961</v>
      </c>
      <c r="E240" s="123" t="s">
        <v>119</v>
      </c>
      <c r="F240" s="111">
        <v>80</v>
      </c>
      <c r="G240" s="120" t="str">
        <f t="shared" si="3"/>
        <v>Tốt</v>
      </c>
      <c r="H240" s="111"/>
    </row>
    <row r="241" spans="1:8" s="45" customFormat="1" x14ac:dyDescent="0.25">
      <c r="A241" s="111">
        <v>227</v>
      </c>
      <c r="B241" s="142" t="s">
        <v>619</v>
      </c>
      <c r="C241" s="123" t="s">
        <v>962</v>
      </c>
      <c r="D241" s="123" t="s">
        <v>135</v>
      </c>
      <c r="E241" s="123" t="s">
        <v>61</v>
      </c>
      <c r="F241" s="111">
        <v>80</v>
      </c>
      <c r="G241" s="120" t="str">
        <f t="shared" si="3"/>
        <v>Tốt</v>
      </c>
      <c r="H241" s="111"/>
    </row>
    <row r="242" spans="1:8" s="45" customFormat="1" x14ac:dyDescent="0.25">
      <c r="A242" s="111">
        <v>228</v>
      </c>
      <c r="B242" s="142" t="s">
        <v>620</v>
      </c>
      <c r="C242" s="123" t="s">
        <v>963</v>
      </c>
      <c r="D242" s="123" t="s">
        <v>964</v>
      </c>
      <c r="E242" s="123" t="s">
        <v>87</v>
      </c>
      <c r="F242" s="111">
        <v>90</v>
      </c>
      <c r="G242" s="120" t="str">
        <f t="shared" si="3"/>
        <v>Xuất sắc</v>
      </c>
      <c r="H242" s="111"/>
    </row>
    <row r="243" spans="1:8" s="45" customFormat="1" x14ac:dyDescent="0.25">
      <c r="A243" s="111">
        <v>229</v>
      </c>
      <c r="B243" s="142" t="s">
        <v>621</v>
      </c>
      <c r="C243" s="123" t="s">
        <v>965</v>
      </c>
      <c r="D243" s="123" t="s">
        <v>966</v>
      </c>
      <c r="E243" s="123" t="s">
        <v>12</v>
      </c>
      <c r="F243" s="111">
        <v>85</v>
      </c>
      <c r="G243" s="120" t="str">
        <f t="shared" si="3"/>
        <v>Tốt</v>
      </c>
      <c r="H243" s="111"/>
    </row>
    <row r="244" spans="1:8" s="45" customFormat="1" x14ac:dyDescent="0.25">
      <c r="A244" s="111">
        <v>230</v>
      </c>
      <c r="B244" s="142" t="s">
        <v>622</v>
      </c>
      <c r="C244" s="123" t="s">
        <v>967</v>
      </c>
      <c r="D244" s="123" t="s">
        <v>482</v>
      </c>
      <c r="E244" s="123" t="s">
        <v>12</v>
      </c>
      <c r="F244" s="111">
        <v>75</v>
      </c>
      <c r="G244" s="120" t="str">
        <f t="shared" si="3"/>
        <v>Khá</v>
      </c>
      <c r="H244" s="111"/>
    </row>
    <row r="245" spans="1:8" s="45" customFormat="1" x14ac:dyDescent="0.25">
      <c r="A245" s="111">
        <v>231</v>
      </c>
      <c r="B245" s="142" t="s">
        <v>623</v>
      </c>
      <c r="C245" s="123" t="s">
        <v>968</v>
      </c>
      <c r="D245" s="123" t="s">
        <v>101</v>
      </c>
      <c r="E245" s="123" t="s">
        <v>12</v>
      </c>
      <c r="F245" s="111">
        <v>0</v>
      </c>
      <c r="G245" s="120" t="str">
        <f t="shared" si="3"/>
        <v>Kém</v>
      </c>
      <c r="H245" s="111" t="s">
        <v>969</v>
      </c>
    </row>
    <row r="246" spans="1:8" s="45" customFormat="1" x14ac:dyDescent="0.25">
      <c r="A246" s="111">
        <v>232</v>
      </c>
      <c r="B246" s="142" t="s">
        <v>624</v>
      </c>
      <c r="C246" s="123" t="s">
        <v>970</v>
      </c>
      <c r="D246" s="123" t="s">
        <v>137</v>
      </c>
      <c r="E246" s="123" t="s">
        <v>12</v>
      </c>
      <c r="F246" s="111">
        <v>90</v>
      </c>
      <c r="G246" s="120" t="str">
        <f t="shared" si="3"/>
        <v>Xuất sắc</v>
      </c>
      <c r="H246" s="111"/>
    </row>
    <row r="247" spans="1:8" s="45" customFormat="1" x14ac:dyDescent="0.25">
      <c r="A247" s="111">
        <v>233</v>
      </c>
      <c r="B247" s="142" t="s">
        <v>631</v>
      </c>
      <c r="C247" s="123" t="s">
        <v>971</v>
      </c>
      <c r="D247" s="123" t="s">
        <v>48</v>
      </c>
      <c r="E247" s="123" t="s">
        <v>12</v>
      </c>
      <c r="F247" s="111">
        <v>90</v>
      </c>
      <c r="G247" s="120" t="str">
        <f t="shared" si="3"/>
        <v>Xuất sắc</v>
      </c>
      <c r="H247" s="111"/>
    </row>
    <row r="248" spans="1:8" s="45" customFormat="1" x14ac:dyDescent="0.25">
      <c r="A248" s="111">
        <v>234</v>
      </c>
      <c r="B248" s="142" t="s">
        <v>632</v>
      </c>
      <c r="C248" s="123" t="s">
        <v>972</v>
      </c>
      <c r="D248" s="123" t="s">
        <v>973</v>
      </c>
      <c r="E248" s="123" t="s">
        <v>399</v>
      </c>
      <c r="F248" s="111">
        <v>80</v>
      </c>
      <c r="G248" s="120" t="str">
        <f t="shared" si="3"/>
        <v>Tốt</v>
      </c>
      <c r="H248" s="111"/>
    </row>
    <row r="249" spans="1:8" s="45" customFormat="1" x14ac:dyDescent="0.25">
      <c r="A249" s="111">
        <v>235</v>
      </c>
      <c r="B249" s="142" t="s">
        <v>974</v>
      </c>
      <c r="C249" s="123" t="s">
        <v>975</v>
      </c>
      <c r="D249" s="123" t="s">
        <v>281</v>
      </c>
      <c r="E249" s="123" t="s">
        <v>265</v>
      </c>
      <c r="F249" s="111">
        <v>0</v>
      </c>
      <c r="G249" s="120" t="str">
        <f t="shared" si="3"/>
        <v>Kém</v>
      </c>
      <c r="H249" s="111" t="s">
        <v>976</v>
      </c>
    </row>
    <row r="250" spans="1:8" s="45" customFormat="1" x14ac:dyDescent="0.25">
      <c r="A250" s="111">
        <v>236</v>
      </c>
      <c r="B250" s="142" t="s">
        <v>977</v>
      </c>
      <c r="C250" s="123" t="s">
        <v>978</v>
      </c>
      <c r="D250" s="123" t="s">
        <v>979</v>
      </c>
      <c r="E250" s="123" t="s">
        <v>65</v>
      </c>
      <c r="F250" s="111">
        <v>75</v>
      </c>
      <c r="G250" s="120" t="str">
        <f t="shared" si="3"/>
        <v>Khá</v>
      </c>
      <c r="H250" s="143"/>
    </row>
    <row r="251" spans="1:8" s="45" customFormat="1" x14ac:dyDescent="0.25">
      <c r="A251" s="111">
        <v>237</v>
      </c>
      <c r="B251" s="142" t="s">
        <v>980</v>
      </c>
      <c r="C251" s="123" t="s">
        <v>981</v>
      </c>
      <c r="D251" s="123" t="s">
        <v>42</v>
      </c>
      <c r="E251" s="123" t="s">
        <v>65</v>
      </c>
      <c r="F251" s="111">
        <v>80</v>
      </c>
      <c r="G251" s="120" t="str">
        <f t="shared" si="3"/>
        <v>Tốt</v>
      </c>
      <c r="H251" s="111"/>
    </row>
    <row r="252" spans="1:8" s="45" customFormat="1" x14ac:dyDescent="0.25">
      <c r="A252" s="111">
        <v>238</v>
      </c>
      <c r="B252" s="142" t="s">
        <v>982</v>
      </c>
      <c r="C252" s="123" t="s">
        <v>983</v>
      </c>
      <c r="D252" s="123" t="s">
        <v>42</v>
      </c>
      <c r="E252" s="123" t="s">
        <v>65</v>
      </c>
      <c r="F252" s="111">
        <v>80</v>
      </c>
      <c r="G252" s="120" t="str">
        <f t="shared" si="3"/>
        <v>Tốt</v>
      </c>
      <c r="H252" s="111"/>
    </row>
    <row r="253" spans="1:8" s="45" customFormat="1" x14ac:dyDescent="0.25">
      <c r="A253" s="111"/>
      <c r="B253" s="145"/>
      <c r="C253" s="146" t="s">
        <v>984</v>
      </c>
      <c r="D253" s="147"/>
      <c r="E253" s="145"/>
      <c r="F253" s="114"/>
      <c r="G253" s="114"/>
      <c r="H253" s="114"/>
    </row>
    <row r="254" spans="1:8" s="45" customFormat="1" ht="17.25" customHeight="1" x14ac:dyDescent="0.25">
      <c r="A254" s="111">
        <v>239</v>
      </c>
      <c r="B254" s="148" t="s">
        <v>552</v>
      </c>
      <c r="C254" s="149" t="s">
        <v>985</v>
      </c>
      <c r="D254" s="150" t="s">
        <v>298</v>
      </c>
      <c r="E254" s="151" t="s">
        <v>34</v>
      </c>
      <c r="F254" s="152">
        <v>80</v>
      </c>
      <c r="G254" s="153" t="str">
        <f t="shared" ref="G254:G317" si="4">IF(F254&gt;=90,"Xuất sắc",IF(F254&gt;=80,"Tốt",IF(F254&gt;=65,"Khá",IF(F254&gt;=50,"Trung bình",IF(F254&gt;=35,"Yếu","Kém")))))</f>
        <v>Tốt</v>
      </c>
      <c r="H254" s="154"/>
    </row>
    <row r="255" spans="1:8" s="45" customFormat="1" ht="17.25" customHeight="1" x14ac:dyDescent="0.25">
      <c r="A255" s="111">
        <v>240</v>
      </c>
      <c r="B255" s="148" t="s">
        <v>553</v>
      </c>
      <c r="C255" s="149" t="s">
        <v>986</v>
      </c>
      <c r="D255" s="150" t="s">
        <v>36</v>
      </c>
      <c r="E255" s="151" t="s">
        <v>34</v>
      </c>
      <c r="F255" s="152">
        <v>82</v>
      </c>
      <c r="G255" s="153" t="str">
        <f t="shared" si="4"/>
        <v>Tốt</v>
      </c>
      <c r="H255" s="154"/>
    </row>
    <row r="256" spans="1:8" s="45" customFormat="1" ht="17.25" customHeight="1" x14ac:dyDescent="0.25">
      <c r="A256" s="111">
        <v>241</v>
      </c>
      <c r="B256" s="148" t="s">
        <v>554</v>
      </c>
      <c r="C256" s="149" t="s">
        <v>987</v>
      </c>
      <c r="D256" s="150" t="s">
        <v>380</v>
      </c>
      <c r="E256" s="151" t="s">
        <v>34</v>
      </c>
      <c r="F256" s="152">
        <v>65</v>
      </c>
      <c r="G256" s="153" t="str">
        <f t="shared" si="4"/>
        <v>Khá</v>
      </c>
      <c r="H256" s="155" t="s">
        <v>68</v>
      </c>
    </row>
    <row r="257" spans="1:8" s="45" customFormat="1" ht="17.25" customHeight="1" x14ac:dyDescent="0.25">
      <c r="A257" s="111">
        <v>242</v>
      </c>
      <c r="B257" s="148" t="s">
        <v>555</v>
      </c>
      <c r="C257" s="149" t="s">
        <v>988</v>
      </c>
      <c r="D257" s="150" t="s">
        <v>989</v>
      </c>
      <c r="E257" s="151" t="s">
        <v>34</v>
      </c>
      <c r="F257" s="152">
        <v>80</v>
      </c>
      <c r="G257" s="153" t="str">
        <f t="shared" si="4"/>
        <v>Tốt</v>
      </c>
      <c r="H257" s="155"/>
    </row>
    <row r="258" spans="1:8" s="45" customFormat="1" ht="17.25" customHeight="1" x14ac:dyDescent="0.25">
      <c r="A258" s="111">
        <v>243</v>
      </c>
      <c r="B258" s="148" t="s">
        <v>556</v>
      </c>
      <c r="C258" s="149" t="s">
        <v>990</v>
      </c>
      <c r="D258" s="150" t="s">
        <v>36</v>
      </c>
      <c r="E258" s="151" t="s">
        <v>129</v>
      </c>
      <c r="F258" s="152">
        <v>81</v>
      </c>
      <c r="G258" s="153" t="str">
        <f t="shared" si="4"/>
        <v>Tốt</v>
      </c>
      <c r="H258" s="155"/>
    </row>
    <row r="259" spans="1:8" s="45" customFormat="1" ht="17.25" customHeight="1" x14ac:dyDescent="0.25">
      <c r="A259" s="111">
        <v>244</v>
      </c>
      <c r="B259" s="148" t="s">
        <v>557</v>
      </c>
      <c r="C259" s="149" t="s">
        <v>991</v>
      </c>
      <c r="D259" s="150" t="s">
        <v>415</v>
      </c>
      <c r="E259" s="151" t="s">
        <v>6</v>
      </c>
      <c r="F259" s="152">
        <v>66</v>
      </c>
      <c r="G259" s="153" t="str">
        <f t="shared" si="4"/>
        <v>Khá</v>
      </c>
      <c r="H259" s="155" t="s">
        <v>992</v>
      </c>
    </row>
    <row r="260" spans="1:8" s="45" customFormat="1" ht="17.25" customHeight="1" x14ac:dyDescent="0.25">
      <c r="A260" s="111">
        <v>245</v>
      </c>
      <c r="B260" s="148" t="s">
        <v>558</v>
      </c>
      <c r="C260" s="149" t="s">
        <v>993</v>
      </c>
      <c r="D260" s="150" t="s">
        <v>321</v>
      </c>
      <c r="E260" s="151" t="s">
        <v>6</v>
      </c>
      <c r="F260" s="152">
        <v>80</v>
      </c>
      <c r="G260" s="153" t="str">
        <f t="shared" si="4"/>
        <v>Tốt</v>
      </c>
      <c r="H260" s="155"/>
    </row>
    <row r="261" spans="1:8" s="45" customFormat="1" ht="17.25" customHeight="1" x14ac:dyDescent="0.25">
      <c r="A261" s="111">
        <v>246</v>
      </c>
      <c r="B261" s="148" t="s">
        <v>559</v>
      </c>
      <c r="C261" s="149" t="s">
        <v>994</v>
      </c>
      <c r="D261" s="150" t="s">
        <v>489</v>
      </c>
      <c r="E261" s="151" t="s">
        <v>6</v>
      </c>
      <c r="F261" s="152">
        <v>85</v>
      </c>
      <c r="G261" s="153" t="str">
        <f t="shared" si="4"/>
        <v>Tốt</v>
      </c>
      <c r="H261" s="155"/>
    </row>
    <row r="262" spans="1:8" s="45" customFormat="1" ht="17.25" customHeight="1" x14ac:dyDescent="0.25">
      <c r="A262" s="111">
        <v>247</v>
      </c>
      <c r="B262" s="148" t="s">
        <v>560</v>
      </c>
      <c r="C262" s="149" t="s">
        <v>995</v>
      </c>
      <c r="D262" s="150" t="s">
        <v>55</v>
      </c>
      <c r="E262" s="151" t="s">
        <v>145</v>
      </c>
      <c r="F262" s="152">
        <v>92</v>
      </c>
      <c r="G262" s="153" t="str">
        <f t="shared" si="4"/>
        <v>Xuất sắc</v>
      </c>
      <c r="H262" s="155"/>
    </row>
    <row r="263" spans="1:8" s="45" customFormat="1" ht="17.25" customHeight="1" x14ac:dyDescent="0.25">
      <c r="A263" s="111">
        <v>248</v>
      </c>
      <c r="B263" s="148" t="s">
        <v>561</v>
      </c>
      <c r="C263" s="149" t="s">
        <v>996</v>
      </c>
      <c r="D263" s="150" t="s">
        <v>44</v>
      </c>
      <c r="E263" s="151" t="s">
        <v>27</v>
      </c>
      <c r="F263" s="152">
        <v>98</v>
      </c>
      <c r="G263" s="153" t="str">
        <f t="shared" si="4"/>
        <v>Xuất sắc</v>
      </c>
      <c r="H263" s="155"/>
    </row>
    <row r="264" spans="1:8" s="45" customFormat="1" ht="17.25" customHeight="1" x14ac:dyDescent="0.25">
      <c r="A264" s="111">
        <v>249</v>
      </c>
      <c r="B264" s="148" t="s">
        <v>562</v>
      </c>
      <c r="C264" s="149" t="s">
        <v>997</v>
      </c>
      <c r="D264" s="150" t="s">
        <v>180</v>
      </c>
      <c r="E264" s="151" t="s">
        <v>7</v>
      </c>
      <c r="F264" s="152">
        <v>80</v>
      </c>
      <c r="G264" s="153" t="str">
        <f t="shared" si="4"/>
        <v>Tốt</v>
      </c>
      <c r="H264" s="155"/>
    </row>
    <row r="265" spans="1:8" s="45" customFormat="1" ht="17.25" customHeight="1" x14ac:dyDescent="0.25">
      <c r="A265" s="111">
        <v>250</v>
      </c>
      <c r="B265" s="148" t="s">
        <v>563</v>
      </c>
      <c r="C265" s="149" t="s">
        <v>998</v>
      </c>
      <c r="D265" s="150" t="s">
        <v>999</v>
      </c>
      <c r="E265" s="151" t="s">
        <v>7</v>
      </c>
      <c r="F265" s="152">
        <v>80</v>
      </c>
      <c r="G265" s="153" t="str">
        <f t="shared" si="4"/>
        <v>Tốt</v>
      </c>
      <c r="H265" s="155"/>
    </row>
    <row r="266" spans="1:8" s="45" customFormat="1" ht="17.25" customHeight="1" x14ac:dyDescent="0.25">
      <c r="A266" s="111">
        <v>251</v>
      </c>
      <c r="B266" s="148" t="s">
        <v>564</v>
      </c>
      <c r="C266" s="149" t="s">
        <v>1000</v>
      </c>
      <c r="D266" s="150" t="s">
        <v>404</v>
      </c>
      <c r="E266" s="151" t="s">
        <v>14</v>
      </c>
      <c r="F266" s="152">
        <v>80</v>
      </c>
      <c r="G266" s="153" t="str">
        <f t="shared" si="4"/>
        <v>Tốt</v>
      </c>
      <c r="H266" s="155"/>
    </row>
    <row r="267" spans="1:8" s="45" customFormat="1" ht="17.25" customHeight="1" x14ac:dyDescent="0.25">
      <c r="A267" s="111">
        <v>252</v>
      </c>
      <c r="B267" s="148" t="s">
        <v>565</v>
      </c>
      <c r="C267" s="149" t="s">
        <v>1001</v>
      </c>
      <c r="D267" s="150" t="s">
        <v>1002</v>
      </c>
      <c r="E267" s="151" t="s">
        <v>14</v>
      </c>
      <c r="F267" s="152">
        <v>91</v>
      </c>
      <c r="G267" s="153" t="str">
        <f t="shared" si="4"/>
        <v>Xuất sắc</v>
      </c>
      <c r="H267" s="155"/>
    </row>
    <row r="268" spans="1:8" s="45" customFormat="1" ht="17.25" customHeight="1" x14ac:dyDescent="0.25">
      <c r="A268" s="111">
        <v>253</v>
      </c>
      <c r="B268" s="148" t="s">
        <v>566</v>
      </c>
      <c r="C268" s="149" t="s">
        <v>1003</v>
      </c>
      <c r="D268" s="150" t="s">
        <v>1004</v>
      </c>
      <c r="E268" s="151" t="s">
        <v>40</v>
      </c>
      <c r="F268" s="152">
        <v>95</v>
      </c>
      <c r="G268" s="153" t="str">
        <f t="shared" si="4"/>
        <v>Xuất sắc</v>
      </c>
      <c r="H268" s="155"/>
    </row>
    <row r="269" spans="1:8" s="45" customFormat="1" ht="17.25" customHeight="1" x14ac:dyDescent="0.25">
      <c r="A269" s="111">
        <v>254</v>
      </c>
      <c r="B269" s="148" t="s">
        <v>567</v>
      </c>
      <c r="C269" s="149" t="s">
        <v>1005</v>
      </c>
      <c r="D269" s="150" t="s">
        <v>1006</v>
      </c>
      <c r="E269" s="151" t="s">
        <v>40</v>
      </c>
      <c r="F269" s="152">
        <v>92</v>
      </c>
      <c r="G269" s="153" t="str">
        <f t="shared" si="4"/>
        <v>Xuất sắc</v>
      </c>
      <c r="H269" s="155"/>
    </row>
    <row r="270" spans="1:8" s="45" customFormat="1" ht="17.25" customHeight="1" x14ac:dyDescent="0.25">
      <c r="A270" s="111">
        <v>255</v>
      </c>
      <c r="B270" s="148" t="s">
        <v>568</v>
      </c>
      <c r="C270" s="149" t="s">
        <v>1007</v>
      </c>
      <c r="D270" s="150" t="s">
        <v>1008</v>
      </c>
      <c r="E270" s="151" t="s">
        <v>133</v>
      </c>
      <c r="F270" s="156">
        <v>80</v>
      </c>
      <c r="G270" s="156" t="s">
        <v>31</v>
      </c>
      <c r="H270" s="155"/>
    </row>
    <row r="271" spans="1:8" s="45" customFormat="1" ht="17.25" customHeight="1" x14ac:dyDescent="0.25">
      <c r="A271" s="111">
        <v>256</v>
      </c>
      <c r="B271" s="148" t="s">
        <v>569</v>
      </c>
      <c r="C271" s="149" t="s">
        <v>1009</v>
      </c>
      <c r="D271" s="150" t="s">
        <v>97</v>
      </c>
      <c r="E271" s="151" t="s">
        <v>41</v>
      </c>
      <c r="F271" s="152">
        <v>91</v>
      </c>
      <c r="G271" s="153" t="str">
        <f t="shared" si="4"/>
        <v>Xuất sắc</v>
      </c>
      <c r="H271" s="155"/>
    </row>
    <row r="272" spans="1:8" s="45" customFormat="1" ht="17.25" customHeight="1" x14ac:dyDescent="0.25">
      <c r="A272" s="111">
        <v>257</v>
      </c>
      <c r="B272" s="148" t="s">
        <v>570</v>
      </c>
      <c r="C272" s="149" t="s">
        <v>1010</v>
      </c>
      <c r="D272" s="150" t="s">
        <v>80</v>
      </c>
      <c r="E272" s="151" t="s">
        <v>43</v>
      </c>
      <c r="F272" s="152">
        <v>79</v>
      </c>
      <c r="G272" s="153" t="str">
        <f t="shared" si="4"/>
        <v>Khá</v>
      </c>
      <c r="H272" s="155" t="s">
        <v>68</v>
      </c>
    </row>
    <row r="273" spans="1:8" s="45" customFormat="1" ht="17.25" customHeight="1" x14ac:dyDescent="0.25">
      <c r="A273" s="111">
        <v>258</v>
      </c>
      <c r="B273" s="148" t="s">
        <v>571</v>
      </c>
      <c r="C273" s="149" t="s">
        <v>1011</v>
      </c>
      <c r="D273" s="150" t="s">
        <v>18</v>
      </c>
      <c r="E273" s="151" t="s">
        <v>45</v>
      </c>
      <c r="F273" s="152">
        <v>80</v>
      </c>
      <c r="G273" s="153" t="str">
        <f t="shared" si="4"/>
        <v>Tốt</v>
      </c>
      <c r="H273" s="155"/>
    </row>
    <row r="274" spans="1:8" s="45" customFormat="1" ht="17.25" customHeight="1" x14ac:dyDescent="0.25">
      <c r="A274" s="111">
        <v>259</v>
      </c>
      <c r="B274" s="148" t="s">
        <v>572</v>
      </c>
      <c r="C274" s="149" t="s">
        <v>1012</v>
      </c>
      <c r="D274" s="150" t="s">
        <v>120</v>
      </c>
      <c r="E274" s="151" t="s">
        <v>15</v>
      </c>
      <c r="F274" s="152">
        <v>80</v>
      </c>
      <c r="G274" s="153" t="str">
        <f t="shared" si="4"/>
        <v>Tốt</v>
      </c>
      <c r="H274" s="155"/>
    </row>
    <row r="275" spans="1:8" s="45" customFormat="1" ht="17.25" customHeight="1" x14ac:dyDescent="0.25">
      <c r="A275" s="111">
        <v>260</v>
      </c>
      <c r="B275" s="148" t="s">
        <v>573</v>
      </c>
      <c r="C275" s="149" t="s">
        <v>1013</v>
      </c>
      <c r="D275" s="150" t="s">
        <v>140</v>
      </c>
      <c r="E275" s="151" t="s">
        <v>29</v>
      </c>
      <c r="F275" s="152">
        <v>84</v>
      </c>
      <c r="G275" s="153" t="str">
        <f t="shared" si="4"/>
        <v>Tốt</v>
      </c>
      <c r="H275" s="155"/>
    </row>
    <row r="276" spans="1:8" s="45" customFormat="1" ht="17.25" customHeight="1" x14ac:dyDescent="0.25">
      <c r="A276" s="111">
        <v>261</v>
      </c>
      <c r="B276" s="148" t="s">
        <v>574</v>
      </c>
      <c r="C276" s="149" t="s">
        <v>1014</v>
      </c>
      <c r="D276" s="150" t="s">
        <v>155</v>
      </c>
      <c r="E276" s="151" t="s">
        <v>47</v>
      </c>
      <c r="F276" s="152">
        <v>91</v>
      </c>
      <c r="G276" s="153" t="str">
        <f t="shared" si="4"/>
        <v>Xuất sắc</v>
      </c>
      <c r="H276" s="155"/>
    </row>
    <row r="277" spans="1:8" s="45" customFormat="1" ht="17.25" customHeight="1" x14ac:dyDescent="0.25">
      <c r="A277" s="111">
        <v>262</v>
      </c>
      <c r="B277" s="148" t="s">
        <v>575</v>
      </c>
      <c r="C277" s="149" t="s">
        <v>1015</v>
      </c>
      <c r="D277" s="150" t="s">
        <v>1016</v>
      </c>
      <c r="E277" s="151" t="s">
        <v>20</v>
      </c>
      <c r="F277" s="152">
        <v>65</v>
      </c>
      <c r="G277" s="153" t="str">
        <f t="shared" si="4"/>
        <v>Khá</v>
      </c>
      <c r="H277" s="155" t="s">
        <v>992</v>
      </c>
    </row>
    <row r="278" spans="1:8" s="45" customFormat="1" ht="17.25" customHeight="1" x14ac:dyDescent="0.25">
      <c r="A278" s="111">
        <v>263</v>
      </c>
      <c r="B278" s="148" t="s">
        <v>576</v>
      </c>
      <c r="C278" s="149" t="s">
        <v>1017</v>
      </c>
      <c r="D278" s="150" t="s">
        <v>266</v>
      </c>
      <c r="E278" s="151" t="s">
        <v>110</v>
      </c>
      <c r="F278" s="152">
        <v>85</v>
      </c>
      <c r="G278" s="153" t="str">
        <f t="shared" si="4"/>
        <v>Tốt</v>
      </c>
      <c r="H278" s="155"/>
    </row>
    <row r="279" spans="1:8" s="45" customFormat="1" ht="17.25" customHeight="1" x14ac:dyDescent="0.25">
      <c r="A279" s="111">
        <v>264</v>
      </c>
      <c r="B279" s="148" t="s">
        <v>577</v>
      </c>
      <c r="C279" s="149" t="s">
        <v>1018</v>
      </c>
      <c r="D279" s="150" t="s">
        <v>338</v>
      </c>
      <c r="E279" s="151" t="s">
        <v>160</v>
      </c>
      <c r="F279" s="152">
        <v>0</v>
      </c>
      <c r="G279" s="153" t="str">
        <f t="shared" si="4"/>
        <v>Kém</v>
      </c>
      <c r="H279" s="155" t="s">
        <v>880</v>
      </c>
    </row>
    <row r="280" spans="1:8" s="45" customFormat="1" ht="17.25" customHeight="1" x14ac:dyDescent="0.25">
      <c r="A280" s="111">
        <v>265</v>
      </c>
      <c r="B280" s="148" t="s">
        <v>578</v>
      </c>
      <c r="C280" s="149" t="s">
        <v>1019</v>
      </c>
      <c r="D280" s="150" t="s">
        <v>1020</v>
      </c>
      <c r="E280" s="151" t="s">
        <v>169</v>
      </c>
      <c r="F280" s="152">
        <v>0</v>
      </c>
      <c r="G280" s="153" t="str">
        <f t="shared" si="4"/>
        <v>Kém</v>
      </c>
      <c r="H280" s="155" t="s">
        <v>690</v>
      </c>
    </row>
    <row r="281" spans="1:8" s="45" customFormat="1" ht="17.25" customHeight="1" x14ac:dyDescent="0.25">
      <c r="A281" s="111">
        <v>266</v>
      </c>
      <c r="B281" s="148" t="s">
        <v>579</v>
      </c>
      <c r="C281" s="149" t="s">
        <v>1021</v>
      </c>
      <c r="D281" s="150" t="s">
        <v>102</v>
      </c>
      <c r="E281" s="151" t="s">
        <v>52</v>
      </c>
      <c r="F281" s="152">
        <v>85</v>
      </c>
      <c r="G281" s="153" t="str">
        <f t="shared" si="4"/>
        <v>Tốt</v>
      </c>
      <c r="H281" s="155"/>
    </row>
    <row r="282" spans="1:8" s="45" customFormat="1" ht="17.25" customHeight="1" x14ac:dyDescent="0.25">
      <c r="A282" s="111">
        <v>267</v>
      </c>
      <c r="B282" s="148" t="s">
        <v>580</v>
      </c>
      <c r="C282" s="149" t="s">
        <v>1022</v>
      </c>
      <c r="D282" s="150" t="s">
        <v>1023</v>
      </c>
      <c r="E282" s="151" t="s">
        <v>16</v>
      </c>
      <c r="F282" s="152">
        <v>81</v>
      </c>
      <c r="G282" s="153" t="str">
        <f t="shared" si="4"/>
        <v>Tốt</v>
      </c>
      <c r="H282" s="155"/>
    </row>
    <row r="283" spans="1:8" s="45" customFormat="1" ht="17.25" customHeight="1" x14ac:dyDescent="0.25">
      <c r="A283" s="111">
        <v>268</v>
      </c>
      <c r="B283" s="148" t="s">
        <v>581</v>
      </c>
      <c r="C283" s="149" t="s">
        <v>1024</v>
      </c>
      <c r="D283" s="150" t="s">
        <v>1025</v>
      </c>
      <c r="E283" s="151" t="s">
        <v>375</v>
      </c>
      <c r="F283" s="152">
        <v>80</v>
      </c>
      <c r="G283" s="153" t="str">
        <f t="shared" si="4"/>
        <v>Tốt</v>
      </c>
      <c r="H283" s="155"/>
    </row>
    <row r="284" spans="1:8" s="45" customFormat="1" ht="17.25" customHeight="1" x14ac:dyDescent="0.25">
      <c r="A284" s="111">
        <v>269</v>
      </c>
      <c r="B284" s="148" t="s">
        <v>582</v>
      </c>
      <c r="C284" s="149" t="s">
        <v>1026</v>
      </c>
      <c r="D284" s="150" t="s">
        <v>1027</v>
      </c>
      <c r="E284" s="151" t="s">
        <v>275</v>
      </c>
      <c r="F284" s="152">
        <v>85</v>
      </c>
      <c r="G284" s="153" t="str">
        <f t="shared" si="4"/>
        <v>Tốt</v>
      </c>
      <c r="H284" s="155"/>
    </row>
    <row r="285" spans="1:8" s="45" customFormat="1" ht="17.25" customHeight="1" x14ac:dyDescent="0.25">
      <c r="A285" s="111">
        <v>270</v>
      </c>
      <c r="B285" s="148" t="s">
        <v>583</v>
      </c>
      <c r="C285" s="149" t="s">
        <v>1028</v>
      </c>
      <c r="D285" s="150" t="s">
        <v>1008</v>
      </c>
      <c r="E285" s="151" t="s">
        <v>8</v>
      </c>
      <c r="F285" s="152">
        <v>81</v>
      </c>
      <c r="G285" s="153" t="str">
        <f t="shared" si="4"/>
        <v>Tốt</v>
      </c>
      <c r="H285" s="155"/>
    </row>
    <row r="286" spans="1:8" s="45" customFormat="1" ht="17.25" customHeight="1" x14ac:dyDescent="0.25">
      <c r="A286" s="111">
        <v>271</v>
      </c>
      <c r="B286" s="148" t="s">
        <v>584</v>
      </c>
      <c r="C286" s="149" t="s">
        <v>1029</v>
      </c>
      <c r="D286" s="150" t="s">
        <v>149</v>
      </c>
      <c r="E286" s="151" t="s">
        <v>8</v>
      </c>
      <c r="F286" s="152">
        <v>85</v>
      </c>
      <c r="G286" s="153" t="str">
        <f t="shared" si="4"/>
        <v>Tốt</v>
      </c>
      <c r="H286" s="155"/>
    </row>
    <row r="287" spans="1:8" s="45" customFormat="1" ht="17.25" customHeight="1" x14ac:dyDescent="0.25">
      <c r="A287" s="111">
        <v>272</v>
      </c>
      <c r="B287" s="148" t="s">
        <v>585</v>
      </c>
      <c r="C287" s="149" t="s">
        <v>1030</v>
      </c>
      <c r="D287" s="150" t="s">
        <v>1031</v>
      </c>
      <c r="E287" s="151" t="s">
        <v>8</v>
      </c>
      <c r="F287" s="152">
        <v>62</v>
      </c>
      <c r="G287" s="153" t="str">
        <f t="shared" si="4"/>
        <v>Trung bình</v>
      </c>
      <c r="H287" s="155" t="s">
        <v>666</v>
      </c>
    </row>
    <row r="288" spans="1:8" s="45" customFormat="1" ht="17.25" customHeight="1" x14ac:dyDescent="0.25">
      <c r="A288" s="111">
        <v>273</v>
      </c>
      <c r="B288" s="148" t="s">
        <v>586</v>
      </c>
      <c r="C288" s="149" t="s">
        <v>1032</v>
      </c>
      <c r="D288" s="150" t="s">
        <v>1033</v>
      </c>
      <c r="E288" s="151" t="s">
        <v>25</v>
      </c>
      <c r="F288" s="152">
        <v>65</v>
      </c>
      <c r="G288" s="153" t="str">
        <f t="shared" si="4"/>
        <v>Khá</v>
      </c>
      <c r="H288" s="155" t="s">
        <v>992</v>
      </c>
    </row>
    <row r="289" spans="1:8" s="45" customFormat="1" ht="17.25" customHeight="1" x14ac:dyDescent="0.25">
      <c r="A289" s="111">
        <v>274</v>
      </c>
      <c r="B289" s="148" t="s">
        <v>587</v>
      </c>
      <c r="C289" s="149" t="s">
        <v>1034</v>
      </c>
      <c r="D289" s="150" t="s">
        <v>1035</v>
      </c>
      <c r="E289" s="151" t="s">
        <v>177</v>
      </c>
      <c r="F289" s="152">
        <v>95</v>
      </c>
      <c r="G289" s="153" t="str">
        <f t="shared" si="4"/>
        <v>Xuất sắc</v>
      </c>
      <c r="H289" s="155"/>
    </row>
    <row r="290" spans="1:8" s="45" customFormat="1" ht="17.25" customHeight="1" x14ac:dyDescent="0.25">
      <c r="A290" s="111">
        <v>275</v>
      </c>
      <c r="B290" s="148" t="s">
        <v>588</v>
      </c>
      <c r="C290" s="149" t="s">
        <v>1036</v>
      </c>
      <c r="D290" s="150" t="s">
        <v>18</v>
      </c>
      <c r="E290" s="151" t="s">
        <v>371</v>
      </c>
      <c r="F290" s="152">
        <v>95</v>
      </c>
      <c r="G290" s="153" t="str">
        <f t="shared" si="4"/>
        <v>Xuất sắc</v>
      </c>
      <c r="H290" s="155"/>
    </row>
    <row r="291" spans="1:8" s="45" customFormat="1" ht="17.25" customHeight="1" x14ac:dyDescent="0.25">
      <c r="A291" s="111">
        <v>276</v>
      </c>
      <c r="B291" s="148" t="s">
        <v>589</v>
      </c>
      <c r="C291" s="149" t="s">
        <v>1037</v>
      </c>
      <c r="D291" s="150" t="s">
        <v>179</v>
      </c>
      <c r="E291" s="151" t="s">
        <v>26</v>
      </c>
      <c r="F291" s="152">
        <v>65</v>
      </c>
      <c r="G291" s="153" t="str">
        <f t="shared" si="4"/>
        <v>Khá</v>
      </c>
      <c r="H291" s="155" t="s">
        <v>992</v>
      </c>
    </row>
    <row r="292" spans="1:8" s="45" customFormat="1" ht="17.25" customHeight="1" x14ac:dyDescent="0.25">
      <c r="A292" s="111">
        <v>277</v>
      </c>
      <c r="B292" s="148" t="s">
        <v>590</v>
      </c>
      <c r="C292" s="149" t="s">
        <v>1038</v>
      </c>
      <c r="D292" s="150" t="s">
        <v>1039</v>
      </c>
      <c r="E292" s="151" t="s">
        <v>26</v>
      </c>
      <c r="F292" s="152">
        <v>80</v>
      </c>
      <c r="G292" s="153" t="str">
        <f t="shared" si="4"/>
        <v>Tốt</v>
      </c>
      <c r="H292" s="155"/>
    </row>
    <row r="293" spans="1:8" s="45" customFormat="1" ht="17.25" customHeight="1" x14ac:dyDescent="0.25">
      <c r="A293" s="111">
        <v>278</v>
      </c>
      <c r="B293" s="148" t="s">
        <v>591</v>
      </c>
      <c r="C293" s="149" t="s">
        <v>1040</v>
      </c>
      <c r="D293" s="150" t="s">
        <v>1041</v>
      </c>
      <c r="E293" s="151" t="s">
        <v>152</v>
      </c>
      <c r="F293" s="152">
        <v>79</v>
      </c>
      <c r="G293" s="153" t="str">
        <f t="shared" si="4"/>
        <v>Khá</v>
      </c>
      <c r="H293" s="155" t="s">
        <v>68</v>
      </c>
    </row>
    <row r="294" spans="1:8" s="45" customFormat="1" ht="17.25" customHeight="1" x14ac:dyDescent="0.25">
      <c r="A294" s="111">
        <v>279</v>
      </c>
      <c r="B294" s="148" t="s">
        <v>592</v>
      </c>
      <c r="C294" s="149" t="s">
        <v>1042</v>
      </c>
      <c r="D294" s="150" t="s">
        <v>163</v>
      </c>
      <c r="E294" s="151" t="s">
        <v>183</v>
      </c>
      <c r="F294" s="152">
        <v>80</v>
      </c>
      <c r="G294" s="153" t="str">
        <f t="shared" si="4"/>
        <v>Tốt</v>
      </c>
      <c r="H294" s="152"/>
    </row>
    <row r="295" spans="1:8" s="45" customFormat="1" ht="17.25" customHeight="1" x14ac:dyDescent="0.25">
      <c r="A295" s="111">
        <v>280</v>
      </c>
      <c r="B295" s="148" t="s">
        <v>593</v>
      </c>
      <c r="C295" s="149" t="s">
        <v>1043</v>
      </c>
      <c r="D295" s="150" t="s">
        <v>95</v>
      </c>
      <c r="E295" s="151" t="s">
        <v>183</v>
      </c>
      <c r="F295" s="152">
        <v>51</v>
      </c>
      <c r="G295" s="153" t="str">
        <f t="shared" si="4"/>
        <v>Trung bình</v>
      </c>
      <c r="H295" s="155" t="s">
        <v>666</v>
      </c>
    </row>
    <row r="296" spans="1:8" s="45" customFormat="1" ht="17.25" customHeight="1" x14ac:dyDescent="0.25">
      <c r="A296" s="111">
        <v>281</v>
      </c>
      <c r="B296" s="148" t="s">
        <v>594</v>
      </c>
      <c r="C296" s="149" t="s">
        <v>1044</v>
      </c>
      <c r="D296" s="150" t="s">
        <v>1045</v>
      </c>
      <c r="E296" s="151" t="s">
        <v>183</v>
      </c>
      <c r="F296" s="152">
        <v>85</v>
      </c>
      <c r="G296" s="153" t="str">
        <f t="shared" si="4"/>
        <v>Tốt</v>
      </c>
      <c r="H296" s="155"/>
    </row>
    <row r="297" spans="1:8" s="45" customFormat="1" ht="17.25" customHeight="1" x14ac:dyDescent="0.25">
      <c r="A297" s="111">
        <v>282</v>
      </c>
      <c r="B297" s="148" t="s">
        <v>595</v>
      </c>
      <c r="C297" s="149" t="s">
        <v>1046</v>
      </c>
      <c r="D297" s="150" t="s">
        <v>92</v>
      </c>
      <c r="E297" s="151" t="s">
        <v>9</v>
      </c>
      <c r="F297" s="152">
        <v>51</v>
      </c>
      <c r="G297" s="153" t="str">
        <f t="shared" si="4"/>
        <v>Trung bình</v>
      </c>
      <c r="H297" s="155" t="s">
        <v>666</v>
      </c>
    </row>
    <row r="298" spans="1:8" s="45" customFormat="1" ht="17.25" customHeight="1" x14ac:dyDescent="0.25">
      <c r="A298" s="111">
        <v>283</v>
      </c>
      <c r="B298" s="148" t="s">
        <v>596</v>
      </c>
      <c r="C298" s="149" t="s">
        <v>1047</v>
      </c>
      <c r="D298" s="150" t="s">
        <v>1048</v>
      </c>
      <c r="E298" s="151" t="s">
        <v>9</v>
      </c>
      <c r="F298" s="152">
        <v>92</v>
      </c>
      <c r="G298" s="153" t="str">
        <f t="shared" si="4"/>
        <v>Xuất sắc</v>
      </c>
      <c r="H298" s="155"/>
    </row>
    <row r="299" spans="1:8" s="45" customFormat="1" ht="17.25" customHeight="1" x14ac:dyDescent="0.25">
      <c r="A299" s="111">
        <v>284</v>
      </c>
      <c r="B299" s="148" t="s">
        <v>597</v>
      </c>
      <c r="C299" s="149" t="s">
        <v>1049</v>
      </c>
      <c r="D299" s="150" t="s">
        <v>36</v>
      </c>
      <c r="E299" s="151" t="s">
        <v>81</v>
      </c>
      <c r="F299" s="152">
        <v>95</v>
      </c>
      <c r="G299" s="153" t="str">
        <f t="shared" si="4"/>
        <v>Xuất sắc</v>
      </c>
      <c r="H299" s="155"/>
    </row>
    <row r="300" spans="1:8" s="45" customFormat="1" ht="17.25" customHeight="1" x14ac:dyDescent="0.25">
      <c r="A300" s="111">
        <v>285</v>
      </c>
      <c r="B300" s="148" t="s">
        <v>598</v>
      </c>
      <c r="C300" s="149" t="s">
        <v>1050</v>
      </c>
      <c r="D300" s="150" t="s">
        <v>1051</v>
      </c>
      <c r="E300" s="151" t="s">
        <v>117</v>
      </c>
      <c r="F300" s="152">
        <v>81</v>
      </c>
      <c r="G300" s="153" t="str">
        <f t="shared" si="4"/>
        <v>Tốt</v>
      </c>
      <c r="H300" s="155"/>
    </row>
    <row r="301" spans="1:8" s="45" customFormat="1" ht="17.25" customHeight="1" x14ac:dyDescent="0.25">
      <c r="A301" s="111">
        <v>286</v>
      </c>
      <c r="B301" s="148" t="s">
        <v>599</v>
      </c>
      <c r="C301" s="149" t="s">
        <v>1052</v>
      </c>
      <c r="D301" s="150" t="s">
        <v>1053</v>
      </c>
      <c r="E301" s="151" t="s">
        <v>57</v>
      </c>
      <c r="F301" s="152">
        <v>80</v>
      </c>
      <c r="G301" s="153" t="str">
        <f t="shared" si="4"/>
        <v>Tốt</v>
      </c>
      <c r="H301" s="155"/>
    </row>
    <row r="302" spans="1:8" s="45" customFormat="1" ht="17.25" customHeight="1" x14ac:dyDescent="0.25">
      <c r="A302" s="111">
        <v>287</v>
      </c>
      <c r="B302" s="148" t="s">
        <v>600</v>
      </c>
      <c r="C302" s="149" t="s">
        <v>1054</v>
      </c>
      <c r="D302" s="150" t="s">
        <v>1055</v>
      </c>
      <c r="E302" s="151" t="s">
        <v>57</v>
      </c>
      <c r="F302" s="152">
        <v>85</v>
      </c>
      <c r="G302" s="153" t="str">
        <f t="shared" si="4"/>
        <v>Tốt</v>
      </c>
      <c r="H302" s="155"/>
    </row>
    <row r="303" spans="1:8" s="45" customFormat="1" ht="17.25" customHeight="1" x14ac:dyDescent="0.25">
      <c r="A303" s="111">
        <v>288</v>
      </c>
      <c r="B303" s="148" t="s">
        <v>601</v>
      </c>
      <c r="C303" s="149" t="s">
        <v>1056</v>
      </c>
      <c r="D303" s="150" t="s">
        <v>36</v>
      </c>
      <c r="E303" s="151" t="s">
        <v>57</v>
      </c>
      <c r="F303" s="152">
        <v>92</v>
      </c>
      <c r="G303" s="153" t="str">
        <f t="shared" si="4"/>
        <v>Xuất sắc</v>
      </c>
      <c r="H303" s="155"/>
    </row>
    <row r="304" spans="1:8" s="45" customFormat="1" ht="17.25" customHeight="1" x14ac:dyDescent="0.25">
      <c r="A304" s="111">
        <v>289</v>
      </c>
      <c r="B304" s="148" t="s">
        <v>602</v>
      </c>
      <c r="C304" s="149" t="s">
        <v>1057</v>
      </c>
      <c r="D304" s="150" t="s">
        <v>405</v>
      </c>
      <c r="E304" s="151" t="s">
        <v>57</v>
      </c>
      <c r="F304" s="152">
        <v>80</v>
      </c>
      <c r="G304" s="153" t="str">
        <f t="shared" si="4"/>
        <v>Tốt</v>
      </c>
      <c r="H304" s="157"/>
    </row>
    <row r="305" spans="1:8" s="45" customFormat="1" ht="17.25" customHeight="1" x14ac:dyDescent="0.25">
      <c r="A305" s="111">
        <v>290</v>
      </c>
      <c r="B305" s="148" t="s">
        <v>603</v>
      </c>
      <c r="C305" s="149" t="s">
        <v>1058</v>
      </c>
      <c r="D305" s="150" t="s">
        <v>1059</v>
      </c>
      <c r="E305" s="151" t="s">
        <v>57</v>
      </c>
      <c r="F305" s="152">
        <v>81</v>
      </c>
      <c r="G305" s="153" t="str">
        <f t="shared" si="4"/>
        <v>Tốt</v>
      </c>
      <c r="H305" s="155"/>
    </row>
    <row r="306" spans="1:8" s="45" customFormat="1" ht="17.25" customHeight="1" x14ac:dyDescent="0.25">
      <c r="A306" s="111">
        <v>291</v>
      </c>
      <c r="B306" s="148" t="s">
        <v>604</v>
      </c>
      <c r="C306" s="149" t="s">
        <v>1060</v>
      </c>
      <c r="D306" s="150" t="s">
        <v>101</v>
      </c>
      <c r="E306" s="151" t="s">
        <v>59</v>
      </c>
      <c r="F306" s="152">
        <v>91</v>
      </c>
      <c r="G306" s="153" t="str">
        <f t="shared" si="4"/>
        <v>Xuất sắc</v>
      </c>
      <c r="H306" s="155"/>
    </row>
    <row r="307" spans="1:8" s="45" customFormat="1" ht="17.25" customHeight="1" x14ac:dyDescent="0.25">
      <c r="A307" s="111">
        <v>292</v>
      </c>
      <c r="B307" s="148" t="s">
        <v>605</v>
      </c>
      <c r="C307" s="149" t="s">
        <v>1061</v>
      </c>
      <c r="D307" s="150" t="s">
        <v>477</v>
      </c>
      <c r="E307" s="151" t="s">
        <v>59</v>
      </c>
      <c r="F307" s="152">
        <v>81</v>
      </c>
      <c r="G307" s="153" t="str">
        <f t="shared" si="4"/>
        <v>Tốt</v>
      </c>
      <c r="H307" s="158"/>
    </row>
    <row r="308" spans="1:8" s="45" customFormat="1" ht="17.25" customHeight="1" x14ac:dyDescent="0.25">
      <c r="A308" s="111">
        <v>293</v>
      </c>
      <c r="B308" s="148" t="s">
        <v>606</v>
      </c>
      <c r="C308" s="149" t="s">
        <v>1062</v>
      </c>
      <c r="D308" s="150" t="s">
        <v>340</v>
      </c>
      <c r="E308" s="151" t="s">
        <v>59</v>
      </c>
      <c r="F308" s="152">
        <v>85</v>
      </c>
      <c r="G308" s="153" t="str">
        <f t="shared" si="4"/>
        <v>Tốt</v>
      </c>
      <c r="H308" s="155"/>
    </row>
    <row r="309" spans="1:8" s="45" customFormat="1" ht="17.25" customHeight="1" x14ac:dyDescent="0.25">
      <c r="A309" s="111">
        <v>294</v>
      </c>
      <c r="B309" s="148" t="s">
        <v>607</v>
      </c>
      <c r="C309" s="149" t="s">
        <v>1063</v>
      </c>
      <c r="D309" s="150" t="s">
        <v>126</v>
      </c>
      <c r="E309" s="151" t="s">
        <v>59</v>
      </c>
      <c r="F309" s="152">
        <v>95</v>
      </c>
      <c r="G309" s="153" t="str">
        <f t="shared" si="4"/>
        <v>Xuất sắc</v>
      </c>
      <c r="H309" s="155"/>
    </row>
    <row r="310" spans="1:8" s="45" customFormat="1" ht="17.25" customHeight="1" x14ac:dyDescent="0.25">
      <c r="A310" s="111">
        <v>295</v>
      </c>
      <c r="B310" s="148" t="s">
        <v>608</v>
      </c>
      <c r="C310" s="149" t="s">
        <v>1064</v>
      </c>
      <c r="D310" s="150" t="s">
        <v>1065</v>
      </c>
      <c r="E310" s="151" t="s">
        <v>84</v>
      </c>
      <c r="F310" s="152">
        <v>81</v>
      </c>
      <c r="G310" s="153" t="str">
        <f t="shared" si="4"/>
        <v>Tốt</v>
      </c>
      <c r="H310" s="155"/>
    </row>
    <row r="311" spans="1:8" s="45" customFormat="1" ht="17.25" customHeight="1" x14ac:dyDescent="0.25">
      <c r="A311" s="111">
        <v>296</v>
      </c>
      <c r="B311" s="148" t="s">
        <v>609</v>
      </c>
      <c r="C311" s="149" t="s">
        <v>1066</v>
      </c>
      <c r="D311" s="150" t="s">
        <v>1067</v>
      </c>
      <c r="E311" s="151" t="s">
        <v>84</v>
      </c>
      <c r="F311" s="152">
        <v>79</v>
      </c>
      <c r="G311" s="153" t="str">
        <f t="shared" si="4"/>
        <v>Khá</v>
      </c>
      <c r="H311" s="155" t="s">
        <v>68</v>
      </c>
    </row>
    <row r="312" spans="1:8" s="45" customFormat="1" ht="17.25" customHeight="1" x14ac:dyDescent="0.25">
      <c r="A312" s="111">
        <v>297</v>
      </c>
      <c r="B312" s="148" t="s">
        <v>610</v>
      </c>
      <c r="C312" s="149" t="s">
        <v>1068</v>
      </c>
      <c r="D312" s="150" t="s">
        <v>419</v>
      </c>
      <c r="E312" s="151" t="s">
        <v>292</v>
      </c>
      <c r="F312" s="152">
        <v>85</v>
      </c>
      <c r="G312" s="153" t="str">
        <f t="shared" si="4"/>
        <v>Tốt</v>
      </c>
      <c r="H312" s="155"/>
    </row>
    <row r="313" spans="1:8" s="45" customFormat="1" ht="17.25" customHeight="1" x14ac:dyDescent="0.25">
      <c r="A313" s="111">
        <v>298</v>
      </c>
      <c r="B313" s="148" t="s">
        <v>611</v>
      </c>
      <c r="C313" s="149" t="s">
        <v>1069</v>
      </c>
      <c r="D313" s="150" t="s">
        <v>303</v>
      </c>
      <c r="E313" s="151" t="s">
        <v>5</v>
      </c>
      <c r="F313" s="152">
        <v>80</v>
      </c>
      <c r="G313" s="153" t="str">
        <f t="shared" si="4"/>
        <v>Tốt</v>
      </c>
      <c r="H313" s="158"/>
    </row>
    <row r="314" spans="1:8" s="45" customFormat="1" ht="17.25" customHeight="1" x14ac:dyDescent="0.25">
      <c r="A314" s="111">
        <v>299</v>
      </c>
      <c r="B314" s="148" t="s">
        <v>612</v>
      </c>
      <c r="C314" s="149" t="s">
        <v>1070</v>
      </c>
      <c r="D314" s="150" t="s">
        <v>1071</v>
      </c>
      <c r="E314" s="151" t="s">
        <v>61</v>
      </c>
      <c r="F314" s="152">
        <v>67</v>
      </c>
      <c r="G314" s="153" t="str">
        <f t="shared" si="4"/>
        <v>Khá</v>
      </c>
      <c r="H314" s="158" t="s">
        <v>992</v>
      </c>
    </row>
    <row r="315" spans="1:8" s="45" customFormat="1" ht="17.25" customHeight="1" x14ac:dyDescent="0.25">
      <c r="A315" s="111">
        <v>300</v>
      </c>
      <c r="B315" s="148" t="s">
        <v>613</v>
      </c>
      <c r="C315" s="149" t="s">
        <v>1072</v>
      </c>
      <c r="D315" s="150" t="s">
        <v>135</v>
      </c>
      <c r="E315" s="151" t="s">
        <v>61</v>
      </c>
      <c r="F315" s="152">
        <v>81</v>
      </c>
      <c r="G315" s="153" t="str">
        <f t="shared" si="4"/>
        <v>Tốt</v>
      </c>
      <c r="H315" s="152"/>
    </row>
    <row r="316" spans="1:8" s="45" customFormat="1" ht="17.25" customHeight="1" x14ac:dyDescent="0.25">
      <c r="A316" s="111">
        <v>301</v>
      </c>
      <c r="B316" s="148" t="s">
        <v>614</v>
      </c>
      <c r="C316" s="149" t="s">
        <v>1073</v>
      </c>
      <c r="D316" s="150" t="s">
        <v>490</v>
      </c>
      <c r="E316" s="151" t="s">
        <v>61</v>
      </c>
      <c r="F316" s="152">
        <v>79</v>
      </c>
      <c r="G316" s="153" t="str">
        <f t="shared" si="4"/>
        <v>Khá</v>
      </c>
      <c r="H316" s="152"/>
    </row>
    <row r="317" spans="1:8" s="45" customFormat="1" ht="17.25" customHeight="1" x14ac:dyDescent="0.25">
      <c r="A317" s="111">
        <v>302</v>
      </c>
      <c r="B317" s="148" t="s">
        <v>615</v>
      </c>
      <c r="C317" s="149" t="s">
        <v>1074</v>
      </c>
      <c r="D317" s="150" t="s">
        <v>1075</v>
      </c>
      <c r="E317" s="151" t="s">
        <v>61</v>
      </c>
      <c r="F317" s="152">
        <v>82</v>
      </c>
      <c r="G317" s="153" t="str">
        <f t="shared" si="4"/>
        <v>Tốt</v>
      </c>
      <c r="H317" s="152"/>
    </row>
    <row r="318" spans="1:8" s="45" customFormat="1" ht="17.25" customHeight="1" x14ac:dyDescent="0.25">
      <c r="A318" s="111">
        <v>303</v>
      </c>
      <c r="B318" s="148" t="s">
        <v>616</v>
      </c>
      <c r="C318" s="149" t="s">
        <v>1076</v>
      </c>
      <c r="D318" s="150" t="s">
        <v>348</v>
      </c>
      <c r="E318" s="151" t="s">
        <v>62</v>
      </c>
      <c r="F318" s="152">
        <v>81</v>
      </c>
      <c r="G318" s="153" t="str">
        <f t="shared" ref="G318:G333" si="5">IF(F318&gt;=90,"Xuất sắc",IF(F318&gt;=80,"Tốt",IF(F318&gt;=65,"Khá",IF(F318&gt;=50,"Trung bình",IF(F318&gt;=35,"Yếu","Kém")))))</f>
        <v>Tốt</v>
      </c>
      <c r="H318" s="152"/>
    </row>
    <row r="319" spans="1:8" s="45" customFormat="1" ht="17.25" customHeight="1" x14ac:dyDescent="0.25">
      <c r="A319" s="111">
        <v>304</v>
      </c>
      <c r="B319" s="148" t="s">
        <v>617</v>
      </c>
      <c r="C319" s="149" t="s">
        <v>1077</v>
      </c>
      <c r="D319" s="150" t="s">
        <v>505</v>
      </c>
      <c r="E319" s="151" t="s">
        <v>62</v>
      </c>
      <c r="F319" s="152">
        <v>80</v>
      </c>
      <c r="G319" s="153" t="str">
        <f t="shared" si="5"/>
        <v>Tốt</v>
      </c>
      <c r="H319" s="152"/>
    </row>
    <row r="320" spans="1:8" s="45" customFormat="1" ht="17.25" customHeight="1" x14ac:dyDescent="0.25">
      <c r="A320" s="111">
        <v>305</v>
      </c>
      <c r="B320" s="148" t="s">
        <v>618</v>
      </c>
      <c r="C320" s="149" t="s">
        <v>1078</v>
      </c>
      <c r="D320" s="150" t="s">
        <v>1079</v>
      </c>
      <c r="E320" s="151" t="s">
        <v>12</v>
      </c>
      <c r="F320" s="152">
        <v>84</v>
      </c>
      <c r="G320" s="153" t="str">
        <f t="shared" si="5"/>
        <v>Tốt</v>
      </c>
      <c r="H320" s="152"/>
    </row>
    <row r="321" spans="1:8" s="45" customFormat="1" ht="17.25" customHeight="1" x14ac:dyDescent="0.25">
      <c r="A321" s="111">
        <v>306</v>
      </c>
      <c r="B321" s="148" t="s">
        <v>619</v>
      </c>
      <c r="C321" s="149" t="s">
        <v>1080</v>
      </c>
      <c r="D321" s="150" t="s">
        <v>361</v>
      </c>
      <c r="E321" s="151" t="s">
        <v>12</v>
      </c>
      <c r="F321" s="152">
        <v>65</v>
      </c>
      <c r="G321" s="153" t="str">
        <f t="shared" si="5"/>
        <v>Khá</v>
      </c>
      <c r="H321" s="157" t="s">
        <v>68</v>
      </c>
    </row>
    <row r="322" spans="1:8" s="45" customFormat="1" ht="17.25" customHeight="1" x14ac:dyDescent="0.25">
      <c r="A322" s="111">
        <v>307</v>
      </c>
      <c r="B322" s="148" t="s">
        <v>620</v>
      </c>
      <c r="C322" s="149" t="s">
        <v>1081</v>
      </c>
      <c r="D322" s="150" t="s">
        <v>1082</v>
      </c>
      <c r="E322" s="151" t="s">
        <v>12</v>
      </c>
      <c r="F322" s="152">
        <v>91</v>
      </c>
      <c r="G322" s="153" t="str">
        <f t="shared" si="5"/>
        <v>Xuất sắc</v>
      </c>
      <c r="H322" s="152"/>
    </row>
    <row r="323" spans="1:8" s="45" customFormat="1" ht="17.25" customHeight="1" x14ac:dyDescent="0.25">
      <c r="A323" s="111">
        <v>308</v>
      </c>
      <c r="B323" s="148" t="s">
        <v>621</v>
      </c>
      <c r="C323" s="149" t="s">
        <v>1083</v>
      </c>
      <c r="D323" s="150" t="s">
        <v>1084</v>
      </c>
      <c r="E323" s="151" t="s">
        <v>12</v>
      </c>
      <c r="F323" s="152">
        <v>85</v>
      </c>
      <c r="G323" s="153" t="str">
        <f t="shared" si="5"/>
        <v>Tốt</v>
      </c>
      <c r="H323" s="152"/>
    </row>
    <row r="324" spans="1:8" s="45" customFormat="1" ht="17.25" customHeight="1" x14ac:dyDescent="0.25">
      <c r="A324" s="111">
        <v>309</v>
      </c>
      <c r="B324" s="148" t="s">
        <v>622</v>
      </c>
      <c r="C324" s="149" t="s">
        <v>1085</v>
      </c>
      <c r="D324" s="150" t="s">
        <v>174</v>
      </c>
      <c r="E324" s="151" t="s">
        <v>12</v>
      </c>
      <c r="F324" s="152">
        <v>81</v>
      </c>
      <c r="G324" s="153" t="str">
        <f t="shared" si="5"/>
        <v>Tốt</v>
      </c>
      <c r="H324" s="152"/>
    </row>
    <row r="325" spans="1:8" s="45" customFormat="1" ht="17.25" customHeight="1" x14ac:dyDescent="0.25">
      <c r="A325" s="111">
        <v>310</v>
      </c>
      <c r="B325" s="148" t="s">
        <v>623</v>
      </c>
      <c r="C325" s="149" t="s">
        <v>1086</v>
      </c>
      <c r="D325" s="150" t="s">
        <v>1087</v>
      </c>
      <c r="E325" s="151" t="s">
        <v>122</v>
      </c>
      <c r="F325" s="152">
        <v>81</v>
      </c>
      <c r="G325" s="153" t="str">
        <f t="shared" si="5"/>
        <v>Tốt</v>
      </c>
      <c r="H325" s="152"/>
    </row>
    <row r="326" spans="1:8" s="45" customFormat="1" ht="17.25" customHeight="1" x14ac:dyDescent="0.25">
      <c r="A326" s="111">
        <v>311</v>
      </c>
      <c r="B326" s="148" t="s">
        <v>624</v>
      </c>
      <c r="C326" s="149" t="s">
        <v>1088</v>
      </c>
      <c r="D326" s="150" t="s">
        <v>461</v>
      </c>
      <c r="E326" s="151" t="s">
        <v>141</v>
      </c>
      <c r="F326" s="152">
        <v>99</v>
      </c>
      <c r="G326" s="153" t="str">
        <f t="shared" si="5"/>
        <v>Xuất sắc</v>
      </c>
      <c r="H326" s="152"/>
    </row>
    <row r="327" spans="1:8" s="45" customFormat="1" ht="17.25" customHeight="1" x14ac:dyDescent="0.25">
      <c r="A327" s="111">
        <v>312</v>
      </c>
      <c r="B327" s="148" t="s">
        <v>631</v>
      </c>
      <c r="C327" s="149" t="s">
        <v>1089</v>
      </c>
      <c r="D327" s="150" t="s">
        <v>18</v>
      </c>
      <c r="E327" s="151" t="s">
        <v>28</v>
      </c>
      <c r="F327" s="152">
        <v>81</v>
      </c>
      <c r="G327" s="153" t="str">
        <f t="shared" si="5"/>
        <v>Tốt</v>
      </c>
      <c r="H327" s="152"/>
    </row>
    <row r="328" spans="1:8" s="45" customFormat="1" ht="17.25" customHeight="1" x14ac:dyDescent="0.25">
      <c r="A328" s="111">
        <v>313</v>
      </c>
      <c r="B328" s="148" t="s">
        <v>632</v>
      </c>
      <c r="C328" s="149" t="s">
        <v>1090</v>
      </c>
      <c r="D328" s="150" t="s">
        <v>18</v>
      </c>
      <c r="E328" s="151" t="s">
        <v>166</v>
      </c>
      <c r="F328" s="152">
        <v>80</v>
      </c>
      <c r="G328" s="153" t="str">
        <f t="shared" si="5"/>
        <v>Tốt</v>
      </c>
      <c r="H328" s="152"/>
    </row>
    <row r="329" spans="1:8" s="45" customFormat="1" ht="17.25" customHeight="1" x14ac:dyDescent="0.25">
      <c r="A329" s="111">
        <v>314</v>
      </c>
      <c r="B329" s="148" t="s">
        <v>974</v>
      </c>
      <c r="C329" s="149" t="s">
        <v>1091</v>
      </c>
      <c r="D329" s="150" t="s">
        <v>85</v>
      </c>
      <c r="E329" s="151" t="s">
        <v>166</v>
      </c>
      <c r="F329" s="152">
        <v>82</v>
      </c>
      <c r="G329" s="153" t="str">
        <f t="shared" si="5"/>
        <v>Tốt</v>
      </c>
      <c r="H329" s="152"/>
    </row>
    <row r="330" spans="1:8" s="45" customFormat="1" ht="17.25" customHeight="1" x14ac:dyDescent="0.25">
      <c r="A330" s="111">
        <v>315</v>
      </c>
      <c r="B330" s="148" t="s">
        <v>977</v>
      </c>
      <c r="C330" s="149" t="s">
        <v>1092</v>
      </c>
      <c r="D330" s="150" t="s">
        <v>1093</v>
      </c>
      <c r="E330" s="151" t="s">
        <v>24</v>
      </c>
      <c r="F330" s="152">
        <v>65</v>
      </c>
      <c r="G330" s="153" t="str">
        <f t="shared" si="5"/>
        <v>Khá</v>
      </c>
      <c r="H330" s="152"/>
    </row>
    <row r="331" spans="1:8" s="45" customFormat="1" ht="17.25" customHeight="1" x14ac:dyDescent="0.25">
      <c r="A331" s="111">
        <v>316</v>
      </c>
      <c r="B331" s="148" t="s">
        <v>980</v>
      </c>
      <c r="C331" s="149" t="s">
        <v>1094</v>
      </c>
      <c r="D331" s="150" t="s">
        <v>405</v>
      </c>
      <c r="E331" s="151" t="s">
        <v>24</v>
      </c>
      <c r="F331" s="152">
        <v>91</v>
      </c>
      <c r="G331" s="153" t="str">
        <f t="shared" si="5"/>
        <v>Xuất sắc</v>
      </c>
      <c r="H331" s="152"/>
    </row>
    <row r="332" spans="1:8" s="45" customFormat="1" ht="17.25" customHeight="1" x14ac:dyDescent="0.25">
      <c r="A332" s="111">
        <v>317</v>
      </c>
      <c r="B332" s="148" t="s">
        <v>982</v>
      </c>
      <c r="C332" s="149" t="s">
        <v>1095</v>
      </c>
      <c r="D332" s="150" t="s">
        <v>1096</v>
      </c>
      <c r="E332" s="151" t="s">
        <v>65</v>
      </c>
      <c r="F332" s="152">
        <v>85</v>
      </c>
      <c r="G332" s="153" t="str">
        <f t="shared" si="5"/>
        <v>Tốt</v>
      </c>
      <c r="H332" s="152"/>
    </row>
    <row r="333" spans="1:8" s="45" customFormat="1" ht="17.25" customHeight="1" x14ac:dyDescent="0.25">
      <c r="A333" s="111">
        <v>318</v>
      </c>
      <c r="B333" s="148" t="s">
        <v>1097</v>
      </c>
      <c r="C333" s="149" t="s">
        <v>1098</v>
      </c>
      <c r="D333" s="150" t="s">
        <v>153</v>
      </c>
      <c r="E333" s="151" t="s">
        <v>65</v>
      </c>
      <c r="F333" s="152">
        <v>82</v>
      </c>
      <c r="G333" s="153" t="str">
        <f t="shared" si="5"/>
        <v>Tốt</v>
      </c>
      <c r="H333" s="152"/>
    </row>
    <row r="334" spans="1:8" s="45" customFormat="1" x14ac:dyDescent="0.25">
      <c r="A334" s="111"/>
      <c r="B334" s="159"/>
      <c r="C334" s="160" t="s">
        <v>1099</v>
      </c>
      <c r="D334" s="150"/>
      <c r="E334" s="151"/>
      <c r="F334" s="161"/>
      <c r="G334" s="160"/>
      <c r="H334" s="160"/>
    </row>
    <row r="335" spans="1:8" s="45" customFormat="1" x14ac:dyDescent="0.25">
      <c r="A335" s="111">
        <v>319</v>
      </c>
      <c r="B335" s="162">
        <v>1</v>
      </c>
      <c r="C335" s="163" t="s">
        <v>1100</v>
      </c>
      <c r="D335" s="150" t="s">
        <v>1101</v>
      </c>
      <c r="E335" s="151" t="s">
        <v>34</v>
      </c>
      <c r="F335" s="124">
        <v>74</v>
      </c>
      <c r="G335" s="153" t="str">
        <f t="shared" ref="G335:G398" si="6">IF(F335&gt;=90,"Xuất sắc",IF(F335&gt;=80,"Tốt",IF(F335&gt;=65,"Khá",IF(F335&gt;=50,"Trung bình",IF(F335&gt;=35,"Yếu","Kém")))))</f>
        <v>Khá</v>
      </c>
      <c r="H335" s="124"/>
    </row>
    <row r="336" spans="1:8" s="45" customFormat="1" x14ac:dyDescent="0.25">
      <c r="A336" s="111">
        <v>320</v>
      </c>
      <c r="B336" s="162">
        <v>2</v>
      </c>
      <c r="C336" s="163" t="s">
        <v>1102</v>
      </c>
      <c r="D336" s="150" t="s">
        <v>1103</v>
      </c>
      <c r="E336" s="151" t="s">
        <v>34</v>
      </c>
      <c r="F336" s="124">
        <v>74</v>
      </c>
      <c r="G336" s="153" t="str">
        <f t="shared" si="6"/>
        <v>Khá</v>
      </c>
      <c r="H336" s="124"/>
    </row>
    <row r="337" spans="1:8" s="45" customFormat="1" x14ac:dyDescent="0.25">
      <c r="A337" s="111">
        <v>321</v>
      </c>
      <c r="B337" s="162">
        <v>3</v>
      </c>
      <c r="C337" s="163" t="s">
        <v>1104</v>
      </c>
      <c r="D337" s="150" t="s">
        <v>400</v>
      </c>
      <c r="E337" s="151" t="s">
        <v>129</v>
      </c>
      <c r="F337" s="124">
        <v>74</v>
      </c>
      <c r="G337" s="153" t="str">
        <f t="shared" si="6"/>
        <v>Khá</v>
      </c>
      <c r="H337" s="124" t="s">
        <v>550</v>
      </c>
    </row>
    <row r="338" spans="1:8" s="45" customFormat="1" x14ac:dyDescent="0.25">
      <c r="A338" s="111">
        <v>322</v>
      </c>
      <c r="B338" s="164">
        <v>4</v>
      </c>
      <c r="C338" s="165" t="s">
        <v>1105</v>
      </c>
      <c r="D338" s="150" t="s">
        <v>1106</v>
      </c>
      <c r="E338" s="151" t="s">
        <v>6</v>
      </c>
      <c r="F338" s="111">
        <v>79</v>
      </c>
      <c r="G338" s="120" t="str">
        <f t="shared" si="6"/>
        <v>Khá</v>
      </c>
      <c r="H338" s="111" t="s">
        <v>68</v>
      </c>
    </row>
    <row r="339" spans="1:8" s="45" customFormat="1" x14ac:dyDescent="0.25">
      <c r="A339" s="111">
        <v>323</v>
      </c>
      <c r="B339" s="164">
        <v>5</v>
      </c>
      <c r="C339" s="165" t="s">
        <v>1107</v>
      </c>
      <c r="D339" s="150" t="s">
        <v>1108</v>
      </c>
      <c r="E339" s="151" t="s">
        <v>6</v>
      </c>
      <c r="F339" s="111">
        <v>90</v>
      </c>
      <c r="G339" s="120" t="str">
        <f t="shared" si="6"/>
        <v>Xuất sắc</v>
      </c>
      <c r="H339" s="111"/>
    </row>
    <row r="340" spans="1:8" s="45" customFormat="1" x14ac:dyDescent="0.25">
      <c r="A340" s="111">
        <v>324</v>
      </c>
      <c r="B340" s="132">
        <v>6</v>
      </c>
      <c r="C340" s="166" t="s">
        <v>1109</v>
      </c>
      <c r="D340" s="150" t="s">
        <v>190</v>
      </c>
      <c r="E340" s="151" t="s">
        <v>6</v>
      </c>
      <c r="F340" s="167">
        <v>55</v>
      </c>
      <c r="G340" s="120" t="str">
        <f t="shared" si="6"/>
        <v>Trung bình</v>
      </c>
      <c r="H340" s="167" t="s">
        <v>546</v>
      </c>
    </row>
    <row r="341" spans="1:8" s="45" customFormat="1" x14ac:dyDescent="0.25">
      <c r="A341" s="111">
        <v>325</v>
      </c>
      <c r="B341" s="164">
        <v>7</v>
      </c>
      <c r="C341" s="165" t="s">
        <v>1110</v>
      </c>
      <c r="D341" s="150" t="s">
        <v>1111</v>
      </c>
      <c r="E341" s="151" t="s">
        <v>130</v>
      </c>
      <c r="F341" s="111">
        <v>84</v>
      </c>
      <c r="G341" s="120" t="str">
        <f t="shared" si="6"/>
        <v>Tốt</v>
      </c>
      <c r="H341" s="111"/>
    </row>
    <row r="342" spans="1:8" s="45" customFormat="1" x14ac:dyDescent="0.25">
      <c r="A342" s="111">
        <v>326</v>
      </c>
      <c r="B342" s="162">
        <v>8</v>
      </c>
      <c r="C342" s="163" t="s">
        <v>1112</v>
      </c>
      <c r="D342" s="150" t="s">
        <v>1113</v>
      </c>
      <c r="E342" s="151" t="s">
        <v>1114</v>
      </c>
      <c r="F342" s="124">
        <v>74</v>
      </c>
      <c r="G342" s="153" t="str">
        <f t="shared" si="6"/>
        <v>Khá</v>
      </c>
      <c r="H342" s="124" t="s">
        <v>550</v>
      </c>
    </row>
    <row r="343" spans="1:8" s="45" customFormat="1" x14ac:dyDescent="0.25">
      <c r="A343" s="111">
        <v>327</v>
      </c>
      <c r="B343" s="164">
        <v>9</v>
      </c>
      <c r="C343" s="165" t="s">
        <v>1115</v>
      </c>
      <c r="D343" s="150" t="s">
        <v>336</v>
      </c>
      <c r="E343" s="151" t="s">
        <v>38</v>
      </c>
      <c r="F343" s="111">
        <v>79</v>
      </c>
      <c r="G343" s="120" t="str">
        <f t="shared" si="6"/>
        <v>Khá</v>
      </c>
      <c r="H343" s="111" t="s">
        <v>68</v>
      </c>
    </row>
    <row r="344" spans="1:8" s="45" customFormat="1" x14ac:dyDescent="0.25">
      <c r="A344" s="111">
        <v>328</v>
      </c>
      <c r="B344" s="164">
        <v>10</v>
      </c>
      <c r="C344" s="165" t="s">
        <v>1116</v>
      </c>
      <c r="D344" s="150" t="s">
        <v>1117</v>
      </c>
      <c r="E344" s="151" t="s">
        <v>38</v>
      </c>
      <c r="F344" s="111">
        <v>74</v>
      </c>
      <c r="G344" s="120" t="str">
        <f t="shared" si="6"/>
        <v>Khá</v>
      </c>
      <c r="H344" s="111"/>
    </row>
    <row r="345" spans="1:8" s="45" customFormat="1" x14ac:dyDescent="0.25">
      <c r="A345" s="111">
        <v>329</v>
      </c>
      <c r="B345" s="164">
        <v>11</v>
      </c>
      <c r="C345" s="165" t="s">
        <v>1118</v>
      </c>
      <c r="D345" s="150" t="s">
        <v>1119</v>
      </c>
      <c r="E345" s="151" t="s">
        <v>1120</v>
      </c>
      <c r="F345" s="111">
        <v>74</v>
      </c>
      <c r="G345" s="120" t="str">
        <f t="shared" si="6"/>
        <v>Khá</v>
      </c>
      <c r="H345" s="111"/>
    </row>
    <row r="346" spans="1:8" s="45" customFormat="1" x14ac:dyDescent="0.25">
      <c r="A346" s="111">
        <v>330</v>
      </c>
      <c r="B346" s="164">
        <v>12</v>
      </c>
      <c r="C346" s="165" t="s">
        <v>1121</v>
      </c>
      <c r="D346" s="150" t="s">
        <v>1122</v>
      </c>
      <c r="E346" s="151" t="s">
        <v>1123</v>
      </c>
      <c r="F346" s="111">
        <v>74</v>
      </c>
      <c r="G346" s="120" t="str">
        <f t="shared" si="6"/>
        <v>Khá</v>
      </c>
      <c r="H346" s="111"/>
    </row>
    <row r="347" spans="1:8" s="45" customFormat="1" x14ac:dyDescent="0.25">
      <c r="A347" s="111">
        <v>331</v>
      </c>
      <c r="B347" s="164">
        <v>13</v>
      </c>
      <c r="C347" s="165" t="s">
        <v>1124</v>
      </c>
      <c r="D347" s="150" t="s">
        <v>1125</v>
      </c>
      <c r="E347" s="151" t="s">
        <v>7</v>
      </c>
      <c r="F347" s="111">
        <v>79</v>
      </c>
      <c r="G347" s="120" t="str">
        <f t="shared" si="6"/>
        <v>Khá</v>
      </c>
      <c r="H347" s="111" t="s">
        <v>68</v>
      </c>
    </row>
    <row r="348" spans="1:8" s="45" customFormat="1" x14ac:dyDescent="0.25">
      <c r="A348" s="111">
        <v>332</v>
      </c>
      <c r="B348" s="164">
        <v>14</v>
      </c>
      <c r="C348" s="165" t="s">
        <v>1126</v>
      </c>
      <c r="D348" s="150" t="s">
        <v>101</v>
      </c>
      <c r="E348" s="151" t="s">
        <v>40</v>
      </c>
      <c r="F348" s="111">
        <v>86</v>
      </c>
      <c r="G348" s="120" t="str">
        <f t="shared" si="6"/>
        <v>Tốt</v>
      </c>
      <c r="H348" s="111"/>
    </row>
    <row r="349" spans="1:8" s="45" customFormat="1" x14ac:dyDescent="0.25">
      <c r="A349" s="111">
        <v>333</v>
      </c>
      <c r="B349" s="164">
        <v>15</v>
      </c>
      <c r="C349" s="165" t="s">
        <v>1127</v>
      </c>
      <c r="D349" s="150" t="s">
        <v>213</v>
      </c>
      <c r="E349" s="151" t="s">
        <v>41</v>
      </c>
      <c r="F349" s="111">
        <v>79</v>
      </c>
      <c r="G349" s="120" t="str">
        <f t="shared" si="6"/>
        <v>Khá</v>
      </c>
      <c r="H349" s="111" t="s">
        <v>68</v>
      </c>
    </row>
    <row r="350" spans="1:8" s="45" customFormat="1" x14ac:dyDescent="0.25">
      <c r="A350" s="111">
        <v>334</v>
      </c>
      <c r="B350" s="164">
        <v>16</v>
      </c>
      <c r="C350" s="165" t="s">
        <v>1128</v>
      </c>
      <c r="D350" s="150" t="s">
        <v>107</v>
      </c>
      <c r="E350" s="151" t="s">
        <v>41</v>
      </c>
      <c r="F350" s="111">
        <v>79</v>
      </c>
      <c r="G350" s="120" t="str">
        <f t="shared" si="6"/>
        <v>Khá</v>
      </c>
      <c r="H350" s="111" t="s">
        <v>68</v>
      </c>
    </row>
    <row r="351" spans="1:8" s="45" customFormat="1" x14ac:dyDescent="0.25">
      <c r="A351" s="111">
        <v>335</v>
      </c>
      <c r="B351" s="164">
        <v>17</v>
      </c>
      <c r="C351" s="165" t="s">
        <v>1129</v>
      </c>
      <c r="D351" s="150" t="s">
        <v>380</v>
      </c>
      <c r="E351" s="151" t="s">
        <v>15</v>
      </c>
      <c r="F351" s="111">
        <v>74</v>
      </c>
      <c r="G351" s="120" t="str">
        <f t="shared" si="6"/>
        <v>Khá</v>
      </c>
      <c r="H351" s="111"/>
    </row>
    <row r="352" spans="1:8" s="45" customFormat="1" x14ac:dyDescent="0.25">
      <c r="A352" s="111">
        <v>336</v>
      </c>
      <c r="B352" s="164">
        <v>18</v>
      </c>
      <c r="C352" s="165" t="s">
        <v>1130</v>
      </c>
      <c r="D352" s="150" t="s">
        <v>19</v>
      </c>
      <c r="E352" s="151" t="s">
        <v>15</v>
      </c>
      <c r="F352" s="111">
        <v>81</v>
      </c>
      <c r="G352" s="120" t="str">
        <f t="shared" si="6"/>
        <v>Tốt</v>
      </c>
      <c r="H352" s="111"/>
    </row>
    <row r="353" spans="1:8" s="45" customFormat="1" x14ac:dyDescent="0.25">
      <c r="A353" s="111">
        <v>337</v>
      </c>
      <c r="B353" s="164">
        <v>19</v>
      </c>
      <c r="C353" s="165" t="s">
        <v>1131</v>
      </c>
      <c r="D353" s="150" t="s">
        <v>203</v>
      </c>
      <c r="E353" s="151" t="s">
        <v>47</v>
      </c>
      <c r="F353" s="111">
        <v>90</v>
      </c>
      <c r="G353" s="120" t="str">
        <f t="shared" si="6"/>
        <v>Xuất sắc</v>
      </c>
      <c r="H353" s="111"/>
    </row>
    <row r="354" spans="1:8" s="45" customFormat="1" x14ac:dyDescent="0.25">
      <c r="A354" s="111">
        <v>338</v>
      </c>
      <c r="B354" s="164">
        <v>20</v>
      </c>
      <c r="C354" s="165" t="s">
        <v>1132</v>
      </c>
      <c r="D354" s="150" t="s">
        <v>374</v>
      </c>
      <c r="E354" s="151" t="s">
        <v>47</v>
      </c>
      <c r="F354" s="111">
        <v>79</v>
      </c>
      <c r="G354" s="120" t="str">
        <f t="shared" si="6"/>
        <v>Khá</v>
      </c>
      <c r="H354" s="111" t="s">
        <v>68</v>
      </c>
    </row>
    <row r="355" spans="1:8" s="45" customFormat="1" x14ac:dyDescent="0.25">
      <c r="A355" s="111">
        <v>339</v>
      </c>
      <c r="B355" s="164">
        <v>21</v>
      </c>
      <c r="C355" s="165" t="s">
        <v>1133</v>
      </c>
      <c r="D355" s="150" t="s">
        <v>46</v>
      </c>
      <c r="E355" s="151" t="s">
        <v>110</v>
      </c>
      <c r="F355" s="111">
        <v>74</v>
      </c>
      <c r="G355" s="120" t="str">
        <f t="shared" si="6"/>
        <v>Khá</v>
      </c>
      <c r="H355" s="111"/>
    </row>
    <row r="356" spans="1:8" s="45" customFormat="1" x14ac:dyDescent="0.25">
      <c r="A356" s="111">
        <v>340</v>
      </c>
      <c r="B356" s="162">
        <v>22</v>
      </c>
      <c r="C356" s="163" t="s">
        <v>1134</v>
      </c>
      <c r="D356" s="150" t="s">
        <v>495</v>
      </c>
      <c r="E356" s="151" t="s">
        <v>21</v>
      </c>
      <c r="F356" s="124">
        <v>74</v>
      </c>
      <c r="G356" s="120" t="str">
        <f t="shared" si="6"/>
        <v>Khá</v>
      </c>
      <c r="H356" s="124"/>
    </row>
    <row r="357" spans="1:8" s="45" customFormat="1" x14ac:dyDescent="0.25">
      <c r="A357" s="111">
        <v>341</v>
      </c>
      <c r="B357" s="164">
        <v>23</v>
      </c>
      <c r="C357" s="165" t="s">
        <v>1135</v>
      </c>
      <c r="D357" s="150" t="s">
        <v>77</v>
      </c>
      <c r="E357" s="151" t="s">
        <v>21</v>
      </c>
      <c r="F357" s="111">
        <v>74</v>
      </c>
      <c r="G357" s="120" t="str">
        <f t="shared" si="6"/>
        <v>Khá</v>
      </c>
      <c r="H357" s="111"/>
    </row>
    <row r="358" spans="1:8" s="45" customFormat="1" x14ac:dyDescent="0.25">
      <c r="A358" s="111">
        <v>342</v>
      </c>
      <c r="B358" s="164">
        <v>24</v>
      </c>
      <c r="C358" s="165" t="s">
        <v>1136</v>
      </c>
      <c r="D358" s="150" t="s">
        <v>199</v>
      </c>
      <c r="E358" s="151" t="s">
        <v>21</v>
      </c>
      <c r="F358" s="111">
        <v>82</v>
      </c>
      <c r="G358" s="120" t="str">
        <f t="shared" si="6"/>
        <v>Tốt</v>
      </c>
      <c r="H358" s="111"/>
    </row>
    <row r="359" spans="1:8" s="45" customFormat="1" x14ac:dyDescent="0.25">
      <c r="A359" s="111">
        <v>343</v>
      </c>
      <c r="B359" s="164">
        <v>25</v>
      </c>
      <c r="C359" s="165" t="s">
        <v>1137</v>
      </c>
      <c r="D359" s="150" t="s">
        <v>435</v>
      </c>
      <c r="E359" s="151" t="s">
        <v>52</v>
      </c>
      <c r="F359" s="111">
        <v>79</v>
      </c>
      <c r="G359" s="120" t="str">
        <f t="shared" si="6"/>
        <v>Khá</v>
      </c>
      <c r="H359" s="111" t="s">
        <v>68</v>
      </c>
    </row>
    <row r="360" spans="1:8" s="45" customFormat="1" x14ac:dyDescent="0.25">
      <c r="A360" s="111">
        <v>344</v>
      </c>
      <c r="B360" s="164">
        <v>26</v>
      </c>
      <c r="C360" s="165" t="s">
        <v>1138</v>
      </c>
      <c r="D360" s="150" t="s">
        <v>140</v>
      </c>
      <c r="E360" s="151" t="s">
        <v>16</v>
      </c>
      <c r="F360" s="111">
        <v>84</v>
      </c>
      <c r="G360" s="120" t="str">
        <f t="shared" si="6"/>
        <v>Tốt</v>
      </c>
      <c r="H360" s="111"/>
    </row>
    <row r="361" spans="1:8" s="45" customFormat="1" x14ac:dyDescent="0.25">
      <c r="A361" s="111">
        <v>345</v>
      </c>
      <c r="B361" s="164">
        <v>27</v>
      </c>
      <c r="C361" s="165" t="s">
        <v>1139</v>
      </c>
      <c r="D361" s="150" t="s">
        <v>1140</v>
      </c>
      <c r="E361" s="151" t="s">
        <v>98</v>
      </c>
      <c r="F361" s="111">
        <v>92</v>
      </c>
      <c r="G361" s="120" t="str">
        <f t="shared" si="6"/>
        <v>Xuất sắc</v>
      </c>
      <c r="H361" s="111"/>
    </row>
    <row r="362" spans="1:8" s="45" customFormat="1" x14ac:dyDescent="0.25">
      <c r="A362" s="111">
        <v>346</v>
      </c>
      <c r="B362" s="162">
        <v>28</v>
      </c>
      <c r="C362" s="163" t="s">
        <v>1141</v>
      </c>
      <c r="D362" s="150" t="s">
        <v>341</v>
      </c>
      <c r="E362" s="151" t="s">
        <v>8</v>
      </c>
      <c r="F362" s="124">
        <v>74</v>
      </c>
      <c r="G362" s="120" t="str">
        <f t="shared" si="6"/>
        <v>Khá</v>
      </c>
      <c r="H362" s="124"/>
    </row>
    <row r="363" spans="1:8" s="45" customFormat="1" x14ac:dyDescent="0.25">
      <c r="A363" s="111">
        <v>347</v>
      </c>
      <c r="B363" s="164">
        <v>29</v>
      </c>
      <c r="C363" s="165" t="s">
        <v>1142</v>
      </c>
      <c r="D363" s="150" t="s">
        <v>201</v>
      </c>
      <c r="E363" s="151" t="s">
        <v>8</v>
      </c>
      <c r="F363" s="111">
        <v>74</v>
      </c>
      <c r="G363" s="120" t="str">
        <f t="shared" si="6"/>
        <v>Khá</v>
      </c>
      <c r="H363" s="111"/>
    </row>
    <row r="364" spans="1:8" s="45" customFormat="1" x14ac:dyDescent="0.25">
      <c r="A364" s="111">
        <v>348</v>
      </c>
      <c r="B364" s="164">
        <v>30</v>
      </c>
      <c r="C364" s="165" t="s">
        <v>1143</v>
      </c>
      <c r="D364" s="150" t="s">
        <v>1144</v>
      </c>
      <c r="E364" s="151" t="s">
        <v>8</v>
      </c>
      <c r="F364" s="111">
        <v>74</v>
      </c>
      <c r="G364" s="120" t="str">
        <f t="shared" si="6"/>
        <v>Khá</v>
      </c>
      <c r="H364" s="111"/>
    </row>
    <row r="365" spans="1:8" s="45" customFormat="1" x14ac:dyDescent="0.25">
      <c r="A365" s="111">
        <v>349</v>
      </c>
      <c r="B365" s="164">
        <v>31</v>
      </c>
      <c r="C365" s="165" t="s">
        <v>1145</v>
      </c>
      <c r="D365" s="150" t="s">
        <v>1146</v>
      </c>
      <c r="E365" s="151" t="s">
        <v>25</v>
      </c>
      <c r="F365" s="111">
        <v>90</v>
      </c>
      <c r="G365" s="120" t="str">
        <f t="shared" si="6"/>
        <v>Xuất sắc</v>
      </c>
      <c r="H365" s="111"/>
    </row>
    <row r="366" spans="1:8" s="45" customFormat="1" x14ac:dyDescent="0.25">
      <c r="A366" s="111">
        <v>350</v>
      </c>
      <c r="B366" s="164">
        <v>32</v>
      </c>
      <c r="C366" s="165" t="s">
        <v>1147</v>
      </c>
      <c r="D366" s="150" t="s">
        <v>1148</v>
      </c>
      <c r="E366" s="151" t="s">
        <v>79</v>
      </c>
      <c r="F366" s="111">
        <v>90</v>
      </c>
      <c r="G366" s="120" t="str">
        <f t="shared" si="6"/>
        <v>Xuất sắc</v>
      </c>
      <c r="H366" s="111"/>
    </row>
    <row r="367" spans="1:8" s="45" customFormat="1" x14ac:dyDescent="0.25">
      <c r="A367" s="111">
        <v>351</v>
      </c>
      <c r="B367" s="164">
        <v>33</v>
      </c>
      <c r="C367" s="165" t="s">
        <v>1149</v>
      </c>
      <c r="D367" s="150" t="s">
        <v>69</v>
      </c>
      <c r="E367" s="151" t="s">
        <v>1150</v>
      </c>
      <c r="F367" s="111">
        <v>74</v>
      </c>
      <c r="G367" s="120" t="str">
        <f t="shared" si="6"/>
        <v>Khá</v>
      </c>
      <c r="H367" s="111"/>
    </row>
    <row r="368" spans="1:8" s="45" customFormat="1" x14ac:dyDescent="0.25">
      <c r="A368" s="111">
        <v>352</v>
      </c>
      <c r="B368" s="164">
        <v>34</v>
      </c>
      <c r="C368" s="165" t="s">
        <v>1151</v>
      </c>
      <c r="D368" s="150" t="s">
        <v>100</v>
      </c>
      <c r="E368" s="151" t="s">
        <v>22</v>
      </c>
      <c r="F368" s="111">
        <v>90</v>
      </c>
      <c r="G368" s="120" t="str">
        <f t="shared" si="6"/>
        <v>Xuất sắc</v>
      </c>
      <c r="H368" s="111"/>
    </row>
    <row r="369" spans="1:8" s="45" customFormat="1" x14ac:dyDescent="0.25">
      <c r="A369" s="111">
        <v>353</v>
      </c>
      <c r="B369" s="164">
        <v>35</v>
      </c>
      <c r="C369" s="165" t="s">
        <v>1152</v>
      </c>
      <c r="D369" s="150" t="s">
        <v>538</v>
      </c>
      <c r="E369" s="151" t="s">
        <v>22</v>
      </c>
      <c r="F369" s="111">
        <v>74</v>
      </c>
      <c r="G369" s="120" t="str">
        <f t="shared" si="6"/>
        <v>Khá</v>
      </c>
      <c r="H369" s="111"/>
    </row>
    <row r="370" spans="1:8" s="45" customFormat="1" x14ac:dyDescent="0.25">
      <c r="A370" s="111">
        <v>354</v>
      </c>
      <c r="B370" s="164">
        <v>36</v>
      </c>
      <c r="C370" s="165" t="s">
        <v>1153</v>
      </c>
      <c r="D370" s="150" t="s">
        <v>378</v>
      </c>
      <c r="E370" s="151" t="s">
        <v>22</v>
      </c>
      <c r="F370" s="111">
        <v>81</v>
      </c>
      <c r="G370" s="120" t="str">
        <f t="shared" si="6"/>
        <v>Tốt</v>
      </c>
      <c r="H370" s="111"/>
    </row>
    <row r="371" spans="1:8" s="45" customFormat="1" x14ac:dyDescent="0.25">
      <c r="A371" s="111">
        <v>355</v>
      </c>
      <c r="B371" s="164">
        <v>37</v>
      </c>
      <c r="C371" s="168" t="s">
        <v>1154</v>
      </c>
      <c r="D371" s="169" t="s">
        <v>1155</v>
      </c>
      <c r="E371" s="170" t="s">
        <v>370</v>
      </c>
      <c r="F371" s="111">
        <v>65</v>
      </c>
      <c r="G371" s="171" t="str">
        <f t="shared" si="6"/>
        <v>Khá</v>
      </c>
      <c r="H371" s="111" t="s">
        <v>550</v>
      </c>
    </row>
    <row r="372" spans="1:8" s="45" customFormat="1" x14ac:dyDescent="0.25">
      <c r="A372" s="111">
        <v>356</v>
      </c>
      <c r="B372" s="164">
        <v>38</v>
      </c>
      <c r="C372" s="165" t="s">
        <v>1156</v>
      </c>
      <c r="D372" s="150" t="s">
        <v>234</v>
      </c>
      <c r="E372" s="151" t="s">
        <v>151</v>
      </c>
      <c r="F372" s="111">
        <v>74</v>
      </c>
      <c r="G372" s="120" t="str">
        <f t="shared" si="6"/>
        <v>Khá</v>
      </c>
      <c r="H372" s="111" t="s">
        <v>68</v>
      </c>
    </row>
    <row r="373" spans="1:8" s="45" customFormat="1" x14ac:dyDescent="0.25">
      <c r="A373" s="111">
        <v>357</v>
      </c>
      <c r="B373" s="164">
        <v>39</v>
      </c>
      <c r="C373" s="165" t="s">
        <v>1157</v>
      </c>
      <c r="D373" s="150" t="s">
        <v>155</v>
      </c>
      <c r="E373" s="151" t="s">
        <v>151</v>
      </c>
      <c r="F373" s="111">
        <v>90</v>
      </c>
      <c r="G373" s="120" t="str">
        <f t="shared" si="6"/>
        <v>Xuất sắc</v>
      </c>
      <c r="H373" s="111"/>
    </row>
    <row r="374" spans="1:8" s="45" customFormat="1" x14ac:dyDescent="0.25">
      <c r="A374" s="111">
        <v>358</v>
      </c>
      <c r="B374" s="164">
        <v>40</v>
      </c>
      <c r="C374" s="165" t="s">
        <v>1158</v>
      </c>
      <c r="D374" s="150" t="s">
        <v>18</v>
      </c>
      <c r="E374" s="151" t="s">
        <v>151</v>
      </c>
      <c r="F374" s="111">
        <v>74</v>
      </c>
      <c r="G374" s="120" t="str">
        <f t="shared" si="6"/>
        <v>Khá</v>
      </c>
      <c r="H374" s="111"/>
    </row>
    <row r="375" spans="1:8" s="45" customFormat="1" x14ac:dyDescent="0.25">
      <c r="A375" s="111">
        <v>359</v>
      </c>
      <c r="B375" s="164">
        <v>41</v>
      </c>
      <c r="C375" s="165" t="s">
        <v>1159</v>
      </c>
      <c r="D375" s="150" t="s">
        <v>405</v>
      </c>
      <c r="E375" s="151" t="s">
        <v>151</v>
      </c>
      <c r="F375" s="111">
        <v>90</v>
      </c>
      <c r="G375" s="120" t="str">
        <f t="shared" si="6"/>
        <v>Xuất sắc</v>
      </c>
      <c r="H375" s="111"/>
    </row>
    <row r="376" spans="1:8" s="45" customFormat="1" x14ac:dyDescent="0.25">
      <c r="A376" s="111">
        <v>360</v>
      </c>
      <c r="B376" s="164">
        <v>42</v>
      </c>
      <c r="C376" s="165" t="s">
        <v>1160</v>
      </c>
      <c r="D376" s="150" t="s">
        <v>1096</v>
      </c>
      <c r="E376" s="151" t="s">
        <v>138</v>
      </c>
      <c r="F376" s="111">
        <v>90</v>
      </c>
      <c r="G376" s="120" t="str">
        <f t="shared" si="6"/>
        <v>Xuất sắc</v>
      </c>
      <c r="H376" s="111"/>
    </row>
    <row r="377" spans="1:8" s="45" customFormat="1" x14ac:dyDescent="0.25">
      <c r="A377" s="111">
        <v>361</v>
      </c>
      <c r="B377" s="164">
        <v>43</v>
      </c>
      <c r="C377" s="165" t="s">
        <v>1161</v>
      </c>
      <c r="D377" s="150" t="s">
        <v>290</v>
      </c>
      <c r="E377" s="151" t="s">
        <v>152</v>
      </c>
      <c r="F377" s="111">
        <v>74</v>
      </c>
      <c r="G377" s="120" t="str">
        <f t="shared" si="6"/>
        <v>Khá</v>
      </c>
      <c r="H377" s="111" t="s">
        <v>68</v>
      </c>
    </row>
    <row r="378" spans="1:8" s="45" customFormat="1" x14ac:dyDescent="0.25">
      <c r="A378" s="111">
        <v>362</v>
      </c>
      <c r="B378" s="164">
        <v>44</v>
      </c>
      <c r="C378" s="165" t="s">
        <v>1162</v>
      </c>
      <c r="D378" s="150" t="s">
        <v>1163</v>
      </c>
      <c r="E378" s="151" t="s">
        <v>183</v>
      </c>
      <c r="F378" s="111">
        <v>84</v>
      </c>
      <c r="G378" s="120" t="str">
        <f t="shared" si="6"/>
        <v>Tốt</v>
      </c>
      <c r="H378" s="111"/>
    </row>
    <row r="379" spans="1:8" s="45" customFormat="1" x14ac:dyDescent="0.25">
      <c r="A379" s="111">
        <v>363</v>
      </c>
      <c r="B379" s="164">
        <v>45</v>
      </c>
      <c r="C379" s="165" t="s">
        <v>1164</v>
      </c>
      <c r="D379" s="150" t="s">
        <v>1165</v>
      </c>
      <c r="E379" s="151" t="s">
        <v>183</v>
      </c>
      <c r="F379" s="111">
        <v>87</v>
      </c>
      <c r="G379" s="120" t="str">
        <f t="shared" si="6"/>
        <v>Tốt</v>
      </c>
      <c r="H379" s="111"/>
    </row>
    <row r="380" spans="1:8" s="45" customFormat="1" x14ac:dyDescent="0.25">
      <c r="A380" s="111">
        <v>364</v>
      </c>
      <c r="B380" s="164">
        <v>46</v>
      </c>
      <c r="C380" s="165" t="s">
        <v>1166</v>
      </c>
      <c r="D380" s="150" t="s">
        <v>254</v>
      </c>
      <c r="E380" s="151" t="s">
        <v>9</v>
      </c>
      <c r="F380" s="111">
        <v>84</v>
      </c>
      <c r="G380" s="120" t="str">
        <f t="shared" si="6"/>
        <v>Tốt</v>
      </c>
      <c r="H380" s="111"/>
    </row>
    <row r="381" spans="1:8" s="45" customFormat="1" x14ac:dyDescent="0.25">
      <c r="A381" s="111">
        <v>365</v>
      </c>
      <c r="B381" s="164">
        <v>47</v>
      </c>
      <c r="C381" s="165" t="s">
        <v>1167</v>
      </c>
      <c r="D381" s="150" t="s">
        <v>85</v>
      </c>
      <c r="E381" s="151" t="s">
        <v>9</v>
      </c>
      <c r="F381" s="111">
        <v>90</v>
      </c>
      <c r="G381" s="120" t="str">
        <f t="shared" si="6"/>
        <v>Xuất sắc</v>
      </c>
      <c r="H381" s="111"/>
    </row>
    <row r="382" spans="1:8" s="45" customFormat="1" x14ac:dyDescent="0.25">
      <c r="A382" s="111">
        <v>366</v>
      </c>
      <c r="B382" s="164">
        <v>48</v>
      </c>
      <c r="C382" s="165" t="s">
        <v>1168</v>
      </c>
      <c r="D382" s="150" t="s">
        <v>125</v>
      </c>
      <c r="E382" s="151" t="s">
        <v>10</v>
      </c>
      <c r="F382" s="111">
        <v>79</v>
      </c>
      <c r="G382" s="120" t="str">
        <f t="shared" si="6"/>
        <v>Khá</v>
      </c>
      <c r="H382" s="111" t="s">
        <v>68</v>
      </c>
    </row>
    <row r="383" spans="1:8" s="45" customFormat="1" x14ac:dyDescent="0.25">
      <c r="A383" s="111">
        <v>367</v>
      </c>
      <c r="B383" s="162">
        <v>49</v>
      </c>
      <c r="C383" s="163" t="s">
        <v>1169</v>
      </c>
      <c r="D383" s="150" t="s">
        <v>180</v>
      </c>
      <c r="E383" s="151" t="s">
        <v>11</v>
      </c>
      <c r="F383" s="124">
        <v>74</v>
      </c>
      <c r="G383" s="120" t="str">
        <f t="shared" si="6"/>
        <v>Khá</v>
      </c>
      <c r="H383" s="124" t="s">
        <v>550</v>
      </c>
    </row>
    <row r="384" spans="1:8" s="45" customFormat="1" x14ac:dyDescent="0.25">
      <c r="A384" s="111">
        <v>368</v>
      </c>
      <c r="B384" s="164">
        <v>50</v>
      </c>
      <c r="C384" s="165" t="s">
        <v>1170</v>
      </c>
      <c r="D384" s="150" t="s">
        <v>48</v>
      </c>
      <c r="E384" s="151" t="s">
        <v>11</v>
      </c>
      <c r="F384" s="111">
        <v>74</v>
      </c>
      <c r="G384" s="120" t="str">
        <f t="shared" si="6"/>
        <v>Khá</v>
      </c>
      <c r="H384" s="111"/>
    </row>
    <row r="385" spans="1:8" s="45" customFormat="1" x14ac:dyDescent="0.25">
      <c r="A385" s="111">
        <v>369</v>
      </c>
      <c r="B385" s="164">
        <v>51</v>
      </c>
      <c r="C385" s="165" t="s">
        <v>1171</v>
      </c>
      <c r="D385" s="150" t="s">
        <v>539</v>
      </c>
      <c r="E385" s="151" t="s">
        <v>81</v>
      </c>
      <c r="F385" s="111">
        <v>74</v>
      </c>
      <c r="G385" s="120" t="str">
        <f t="shared" si="6"/>
        <v>Khá</v>
      </c>
      <c r="H385" s="111"/>
    </row>
    <row r="386" spans="1:8" s="45" customFormat="1" x14ac:dyDescent="0.25">
      <c r="A386" s="111">
        <v>370</v>
      </c>
      <c r="B386" s="164">
        <v>52</v>
      </c>
      <c r="C386" s="165" t="s">
        <v>1172</v>
      </c>
      <c r="D386" s="150" t="s">
        <v>213</v>
      </c>
      <c r="E386" s="151" t="s">
        <v>117</v>
      </c>
      <c r="F386" s="111">
        <v>90</v>
      </c>
      <c r="G386" s="120" t="str">
        <f t="shared" si="6"/>
        <v>Xuất sắc</v>
      </c>
      <c r="H386" s="111"/>
    </row>
    <row r="387" spans="1:8" s="45" customFormat="1" x14ac:dyDescent="0.25">
      <c r="A387" s="111">
        <v>371</v>
      </c>
      <c r="B387" s="164">
        <v>53</v>
      </c>
      <c r="C387" s="165" t="s">
        <v>1173</v>
      </c>
      <c r="D387" s="150" t="s">
        <v>432</v>
      </c>
      <c r="E387" s="151" t="s">
        <v>57</v>
      </c>
      <c r="F387" s="111">
        <v>90</v>
      </c>
      <c r="G387" s="120" t="str">
        <f t="shared" si="6"/>
        <v>Xuất sắc</v>
      </c>
      <c r="H387" s="111"/>
    </row>
    <row r="388" spans="1:8" s="45" customFormat="1" x14ac:dyDescent="0.25">
      <c r="A388" s="111">
        <v>372</v>
      </c>
      <c r="B388" s="164">
        <v>54</v>
      </c>
      <c r="C388" s="165" t="s">
        <v>1174</v>
      </c>
      <c r="D388" s="150" t="s">
        <v>18</v>
      </c>
      <c r="E388" s="151" t="s">
        <v>57</v>
      </c>
      <c r="F388" s="111">
        <v>90</v>
      </c>
      <c r="G388" s="120" t="str">
        <f t="shared" si="6"/>
        <v>Xuất sắc</v>
      </c>
      <c r="H388" s="111"/>
    </row>
    <row r="389" spans="1:8" s="45" customFormat="1" x14ac:dyDescent="0.25">
      <c r="A389" s="111">
        <v>373</v>
      </c>
      <c r="B389" s="164">
        <v>55</v>
      </c>
      <c r="C389" s="165" t="s">
        <v>1175</v>
      </c>
      <c r="D389" s="150" t="s">
        <v>19</v>
      </c>
      <c r="E389" s="151" t="s">
        <v>58</v>
      </c>
      <c r="F389" s="111">
        <v>90</v>
      </c>
      <c r="G389" s="120" t="str">
        <f t="shared" si="6"/>
        <v>Xuất sắc</v>
      </c>
      <c r="H389" s="111"/>
    </row>
    <row r="390" spans="1:8" s="45" customFormat="1" x14ac:dyDescent="0.25">
      <c r="A390" s="111">
        <v>374</v>
      </c>
      <c r="B390" s="164">
        <v>56</v>
      </c>
      <c r="C390" s="165" t="s">
        <v>1176</v>
      </c>
      <c r="D390" s="150" t="s">
        <v>76</v>
      </c>
      <c r="E390" s="151" t="s">
        <v>17</v>
      </c>
      <c r="F390" s="111">
        <v>74</v>
      </c>
      <c r="G390" s="120" t="str">
        <f t="shared" si="6"/>
        <v>Khá</v>
      </c>
      <c r="H390" s="111"/>
    </row>
    <row r="391" spans="1:8" s="45" customFormat="1" x14ac:dyDescent="0.25">
      <c r="A391" s="111">
        <v>375</v>
      </c>
      <c r="B391" s="164">
        <v>57</v>
      </c>
      <c r="C391" s="165" t="s">
        <v>1177</v>
      </c>
      <c r="D391" s="150" t="s">
        <v>1008</v>
      </c>
      <c r="E391" s="151" t="s">
        <v>59</v>
      </c>
      <c r="F391" s="111">
        <v>80</v>
      </c>
      <c r="G391" s="120" t="str">
        <f t="shared" si="6"/>
        <v>Tốt</v>
      </c>
      <c r="H391" s="111"/>
    </row>
    <row r="392" spans="1:8" s="45" customFormat="1" x14ac:dyDescent="0.25">
      <c r="A392" s="111">
        <v>376</v>
      </c>
      <c r="B392" s="164">
        <v>58</v>
      </c>
      <c r="C392" s="165" t="s">
        <v>1178</v>
      </c>
      <c r="D392" s="150" t="s">
        <v>163</v>
      </c>
      <c r="E392" s="151" t="s">
        <v>59</v>
      </c>
      <c r="F392" s="111">
        <v>80</v>
      </c>
      <c r="G392" s="120" t="str">
        <f t="shared" si="6"/>
        <v>Tốt</v>
      </c>
      <c r="H392" s="111"/>
    </row>
    <row r="393" spans="1:8" s="45" customFormat="1" x14ac:dyDescent="0.25">
      <c r="A393" s="111">
        <v>377</v>
      </c>
      <c r="B393" s="164">
        <v>59</v>
      </c>
      <c r="C393" s="165" t="s">
        <v>1179</v>
      </c>
      <c r="D393" s="150" t="s">
        <v>185</v>
      </c>
      <c r="E393" s="151" t="s">
        <v>59</v>
      </c>
      <c r="F393" s="111">
        <v>90</v>
      </c>
      <c r="G393" s="120" t="str">
        <f t="shared" si="6"/>
        <v>Xuất sắc</v>
      </c>
      <c r="H393" s="111"/>
    </row>
    <row r="394" spans="1:8" s="45" customFormat="1" x14ac:dyDescent="0.25">
      <c r="A394" s="111">
        <v>378</v>
      </c>
      <c r="B394" s="164">
        <v>60</v>
      </c>
      <c r="C394" s="165" t="s">
        <v>1180</v>
      </c>
      <c r="D394" s="150" t="s">
        <v>1181</v>
      </c>
      <c r="E394" s="151" t="s">
        <v>84</v>
      </c>
      <c r="F394" s="111">
        <v>87</v>
      </c>
      <c r="G394" s="120" t="str">
        <f t="shared" si="6"/>
        <v>Tốt</v>
      </c>
      <c r="H394" s="111"/>
    </row>
    <row r="395" spans="1:8" s="45" customFormat="1" x14ac:dyDescent="0.25">
      <c r="A395" s="111">
        <v>379</v>
      </c>
      <c r="B395" s="164">
        <v>61</v>
      </c>
      <c r="C395" s="165" t="s">
        <v>1182</v>
      </c>
      <c r="D395" s="150" t="s">
        <v>289</v>
      </c>
      <c r="E395" s="151" t="s">
        <v>436</v>
      </c>
      <c r="F395" s="111">
        <v>84</v>
      </c>
      <c r="G395" s="120" t="str">
        <f t="shared" si="6"/>
        <v>Tốt</v>
      </c>
      <c r="H395" s="111"/>
    </row>
    <row r="396" spans="1:8" s="45" customFormat="1" x14ac:dyDescent="0.25">
      <c r="A396" s="111">
        <v>380</v>
      </c>
      <c r="B396" s="164">
        <v>62</v>
      </c>
      <c r="C396" s="168" t="s">
        <v>1183</v>
      </c>
      <c r="D396" s="169" t="s">
        <v>60</v>
      </c>
      <c r="E396" s="170" t="s">
        <v>5</v>
      </c>
      <c r="F396" s="111">
        <v>65</v>
      </c>
      <c r="G396" s="171" t="str">
        <f t="shared" si="6"/>
        <v>Khá</v>
      </c>
      <c r="H396" s="111" t="s">
        <v>68</v>
      </c>
    </row>
    <row r="397" spans="1:8" s="45" customFormat="1" x14ac:dyDescent="0.25">
      <c r="A397" s="111">
        <v>381</v>
      </c>
      <c r="B397" s="164">
        <v>63</v>
      </c>
      <c r="C397" s="168" t="s">
        <v>1184</v>
      </c>
      <c r="D397" s="169" t="s">
        <v>48</v>
      </c>
      <c r="E397" s="170" t="s">
        <v>5</v>
      </c>
      <c r="F397" s="111">
        <v>65</v>
      </c>
      <c r="G397" s="171" t="str">
        <f t="shared" si="6"/>
        <v>Khá</v>
      </c>
      <c r="H397" s="111" t="s">
        <v>68</v>
      </c>
    </row>
    <row r="398" spans="1:8" s="45" customFormat="1" x14ac:dyDescent="0.25">
      <c r="A398" s="111">
        <v>382</v>
      </c>
      <c r="B398" s="164">
        <v>64</v>
      </c>
      <c r="C398" s="165" t="s">
        <v>1185</v>
      </c>
      <c r="D398" s="150" t="s">
        <v>1186</v>
      </c>
      <c r="E398" s="151" t="s">
        <v>119</v>
      </c>
      <c r="F398" s="111">
        <v>81</v>
      </c>
      <c r="G398" s="120" t="str">
        <f t="shared" si="6"/>
        <v>Tốt</v>
      </c>
      <c r="H398" s="111"/>
    </row>
    <row r="399" spans="1:8" s="45" customFormat="1" x14ac:dyDescent="0.25">
      <c r="A399" s="111">
        <v>383</v>
      </c>
      <c r="B399" s="164">
        <v>65</v>
      </c>
      <c r="C399" s="165" t="s">
        <v>1187</v>
      </c>
      <c r="D399" s="150" t="s">
        <v>157</v>
      </c>
      <c r="E399" s="151" t="s">
        <v>1188</v>
      </c>
      <c r="F399" s="111">
        <v>79</v>
      </c>
      <c r="G399" s="120" t="str">
        <f t="shared" ref="G399:G414" si="7">IF(F399&gt;=90,"Xuất sắc",IF(F399&gt;=80,"Tốt",IF(F399&gt;=65,"Khá",IF(F399&gt;=50,"Trung bình",IF(F399&gt;=35,"Yếu","Kém")))))</f>
        <v>Khá</v>
      </c>
      <c r="H399" s="111" t="s">
        <v>68</v>
      </c>
    </row>
    <row r="400" spans="1:8" s="45" customFormat="1" x14ac:dyDescent="0.25">
      <c r="A400" s="111">
        <v>384</v>
      </c>
      <c r="B400" s="164">
        <v>66</v>
      </c>
      <c r="C400" s="165" t="s">
        <v>1189</v>
      </c>
      <c r="D400" s="150" t="s">
        <v>44</v>
      </c>
      <c r="E400" s="151" t="s">
        <v>31</v>
      </c>
      <c r="F400" s="111">
        <v>80</v>
      </c>
      <c r="G400" s="120" t="str">
        <f t="shared" si="7"/>
        <v>Tốt</v>
      </c>
      <c r="H400" s="111"/>
    </row>
    <row r="401" spans="1:8" s="45" customFormat="1" x14ac:dyDescent="0.25">
      <c r="A401" s="111">
        <v>385</v>
      </c>
      <c r="B401" s="164">
        <v>67</v>
      </c>
      <c r="C401" s="165" t="s">
        <v>1190</v>
      </c>
      <c r="D401" s="150" t="s">
        <v>191</v>
      </c>
      <c r="E401" s="151" t="s">
        <v>62</v>
      </c>
      <c r="F401" s="111">
        <v>90</v>
      </c>
      <c r="G401" s="120" t="str">
        <f t="shared" si="7"/>
        <v>Xuất sắc</v>
      </c>
      <c r="H401" s="111"/>
    </row>
    <row r="402" spans="1:8" s="45" customFormat="1" x14ac:dyDescent="0.25">
      <c r="A402" s="111">
        <v>386</v>
      </c>
      <c r="B402" s="164">
        <v>68</v>
      </c>
      <c r="C402" s="165" t="s">
        <v>1191</v>
      </c>
      <c r="D402" s="150" t="s">
        <v>1192</v>
      </c>
      <c r="E402" s="151" t="s">
        <v>12</v>
      </c>
      <c r="F402" s="111">
        <v>84</v>
      </c>
      <c r="G402" s="120" t="str">
        <f t="shared" si="7"/>
        <v>Tốt</v>
      </c>
      <c r="H402" s="111"/>
    </row>
    <row r="403" spans="1:8" s="45" customFormat="1" x14ac:dyDescent="0.25">
      <c r="A403" s="111">
        <v>387</v>
      </c>
      <c r="B403" s="164">
        <v>69</v>
      </c>
      <c r="C403" s="165" t="s">
        <v>1193</v>
      </c>
      <c r="D403" s="150" t="s">
        <v>1194</v>
      </c>
      <c r="E403" s="151" t="s">
        <v>12</v>
      </c>
      <c r="F403" s="111">
        <v>82</v>
      </c>
      <c r="G403" s="120" t="str">
        <f t="shared" si="7"/>
        <v>Tốt</v>
      </c>
      <c r="H403" s="111"/>
    </row>
    <row r="404" spans="1:8" s="45" customFormat="1" x14ac:dyDescent="0.25">
      <c r="A404" s="111">
        <v>388</v>
      </c>
      <c r="B404" s="164">
        <v>70</v>
      </c>
      <c r="C404" s="165" t="s">
        <v>1195</v>
      </c>
      <c r="D404" s="150" t="s">
        <v>1196</v>
      </c>
      <c r="E404" s="151" t="s">
        <v>12</v>
      </c>
      <c r="F404" s="111">
        <v>84</v>
      </c>
      <c r="G404" s="120" t="str">
        <f t="shared" si="7"/>
        <v>Tốt</v>
      </c>
      <c r="H404" s="111"/>
    </row>
    <row r="405" spans="1:8" s="45" customFormat="1" x14ac:dyDescent="0.25">
      <c r="A405" s="111">
        <v>389</v>
      </c>
      <c r="B405" s="164">
        <v>71</v>
      </c>
      <c r="C405" s="165" t="s">
        <v>1197</v>
      </c>
      <c r="D405" s="150" t="s">
        <v>1198</v>
      </c>
      <c r="E405" s="151" t="s">
        <v>12</v>
      </c>
      <c r="F405" s="111">
        <v>90</v>
      </c>
      <c r="G405" s="120" t="str">
        <f t="shared" si="7"/>
        <v>Xuất sắc</v>
      </c>
      <c r="H405" s="111"/>
    </row>
    <row r="406" spans="1:8" s="45" customFormat="1" x14ac:dyDescent="0.25">
      <c r="A406" s="111">
        <v>390</v>
      </c>
      <c r="B406" s="164">
        <v>72</v>
      </c>
      <c r="C406" s="165" t="s">
        <v>1199</v>
      </c>
      <c r="D406" s="150" t="s">
        <v>1200</v>
      </c>
      <c r="E406" s="151" t="s">
        <v>12</v>
      </c>
      <c r="F406" s="111">
        <v>90</v>
      </c>
      <c r="G406" s="120" t="str">
        <f t="shared" si="7"/>
        <v>Xuất sắc</v>
      </c>
      <c r="H406" s="111"/>
    </row>
    <row r="407" spans="1:8" s="45" customFormat="1" x14ac:dyDescent="0.25">
      <c r="A407" s="111">
        <v>391</v>
      </c>
      <c r="B407" s="164">
        <v>73</v>
      </c>
      <c r="C407" s="165" t="s">
        <v>1201</v>
      </c>
      <c r="D407" s="150" t="s">
        <v>483</v>
      </c>
      <c r="E407" s="151" t="s">
        <v>12</v>
      </c>
      <c r="F407" s="111">
        <v>74</v>
      </c>
      <c r="G407" s="120" t="str">
        <f t="shared" si="7"/>
        <v>Khá</v>
      </c>
      <c r="H407" s="111"/>
    </row>
    <row r="408" spans="1:8" s="45" customFormat="1" x14ac:dyDescent="0.25">
      <c r="A408" s="111">
        <v>392</v>
      </c>
      <c r="B408" s="164">
        <v>74</v>
      </c>
      <c r="C408" s="165" t="s">
        <v>1202</v>
      </c>
      <c r="D408" s="150" t="s">
        <v>1203</v>
      </c>
      <c r="E408" s="151" t="s">
        <v>154</v>
      </c>
      <c r="F408" s="111">
        <v>74</v>
      </c>
      <c r="G408" s="120" t="str">
        <f t="shared" si="7"/>
        <v>Khá</v>
      </c>
      <c r="H408" s="111"/>
    </row>
    <row r="409" spans="1:8" s="45" customFormat="1" x14ac:dyDescent="0.25">
      <c r="A409" s="111">
        <v>393</v>
      </c>
      <c r="B409" s="164">
        <v>75</v>
      </c>
      <c r="C409" s="165" t="s">
        <v>1204</v>
      </c>
      <c r="D409" s="150" t="s">
        <v>455</v>
      </c>
      <c r="E409" s="151" t="s">
        <v>399</v>
      </c>
      <c r="F409" s="111">
        <v>87</v>
      </c>
      <c r="G409" s="120" t="str">
        <f t="shared" si="7"/>
        <v>Tốt</v>
      </c>
      <c r="H409" s="111"/>
    </row>
    <row r="410" spans="1:8" s="45" customFormat="1" x14ac:dyDescent="0.25">
      <c r="A410" s="111">
        <v>394</v>
      </c>
      <c r="B410" s="162">
        <v>76</v>
      </c>
      <c r="C410" s="163" t="s">
        <v>1205</v>
      </c>
      <c r="D410" s="150" t="s">
        <v>502</v>
      </c>
      <c r="E410" s="151" t="s">
        <v>241</v>
      </c>
      <c r="F410" s="124">
        <v>74</v>
      </c>
      <c r="G410" s="120" t="str">
        <f t="shared" si="7"/>
        <v>Khá</v>
      </c>
      <c r="H410" s="124" t="s">
        <v>550</v>
      </c>
    </row>
    <row r="411" spans="1:8" s="45" customFormat="1" x14ac:dyDescent="0.25">
      <c r="A411" s="111">
        <v>395</v>
      </c>
      <c r="B411" s="164">
        <v>77</v>
      </c>
      <c r="C411" s="165" t="s">
        <v>1206</v>
      </c>
      <c r="D411" s="150" t="s">
        <v>287</v>
      </c>
      <c r="E411" s="151" t="s">
        <v>1207</v>
      </c>
      <c r="F411" s="111">
        <v>81</v>
      </c>
      <c r="G411" s="120" t="str">
        <f t="shared" si="7"/>
        <v>Tốt</v>
      </c>
      <c r="H411" s="111"/>
    </row>
    <row r="412" spans="1:8" s="45" customFormat="1" x14ac:dyDescent="0.25">
      <c r="A412" s="111">
        <v>396</v>
      </c>
      <c r="B412" s="132">
        <v>78</v>
      </c>
      <c r="C412" s="166" t="s">
        <v>1208</v>
      </c>
      <c r="D412" s="150" t="s">
        <v>1209</v>
      </c>
      <c r="E412" s="151" t="s">
        <v>24</v>
      </c>
      <c r="F412" s="167">
        <v>54</v>
      </c>
      <c r="G412" s="120" t="str">
        <f t="shared" si="7"/>
        <v>Trung bình</v>
      </c>
      <c r="H412" s="167" t="s">
        <v>68</v>
      </c>
    </row>
    <row r="413" spans="1:8" s="45" customFormat="1" x14ac:dyDescent="0.25">
      <c r="A413" s="111">
        <v>397</v>
      </c>
      <c r="B413" s="164">
        <v>79</v>
      </c>
      <c r="C413" s="165" t="s">
        <v>1210</v>
      </c>
      <c r="D413" s="150" t="s">
        <v>353</v>
      </c>
      <c r="E413" s="151" t="s">
        <v>124</v>
      </c>
      <c r="F413" s="111">
        <v>90</v>
      </c>
      <c r="G413" s="120" t="str">
        <f t="shared" si="7"/>
        <v>Xuất sắc</v>
      </c>
      <c r="H413" s="111"/>
    </row>
    <row r="414" spans="1:8" s="45" customFormat="1" x14ac:dyDescent="0.25">
      <c r="A414" s="111">
        <v>398</v>
      </c>
      <c r="B414" s="164">
        <v>80</v>
      </c>
      <c r="C414" s="165" t="s">
        <v>1211</v>
      </c>
      <c r="D414" s="150" t="s">
        <v>1212</v>
      </c>
      <c r="E414" s="151" t="s">
        <v>65</v>
      </c>
      <c r="F414" s="111">
        <v>74</v>
      </c>
      <c r="G414" s="120" t="str">
        <f t="shared" si="7"/>
        <v>Khá</v>
      </c>
      <c r="H414" s="111"/>
    </row>
    <row r="415" spans="1:8" s="45" customFormat="1" x14ac:dyDescent="0.25">
      <c r="A415" s="172"/>
      <c r="B415" s="172"/>
      <c r="C415" s="24"/>
      <c r="D415" s="24"/>
      <c r="E415" s="24"/>
      <c r="F415" s="172"/>
      <c r="G415" s="172"/>
      <c r="H415" s="172"/>
    </row>
    <row r="416" spans="1:8" s="45" customFormat="1" x14ac:dyDescent="0.25">
      <c r="A416" s="172"/>
      <c r="B416" s="172"/>
      <c r="C416" s="173" t="s">
        <v>442</v>
      </c>
      <c r="D416" s="174" t="s">
        <v>443</v>
      </c>
      <c r="E416" s="24"/>
      <c r="F416" s="172"/>
      <c r="G416" s="172"/>
      <c r="H416" s="172"/>
    </row>
    <row r="417" spans="1:8" s="45" customFormat="1" x14ac:dyDescent="0.25">
      <c r="A417" s="172"/>
      <c r="B417" s="172"/>
      <c r="C417" s="175" t="s">
        <v>71</v>
      </c>
      <c r="D417" s="128">
        <f>COUNTIF(G13:G414,"xuất sắc")</f>
        <v>79</v>
      </c>
      <c r="E417" s="24"/>
      <c r="F417" s="172"/>
      <c r="G417" s="172"/>
      <c r="H417" s="172"/>
    </row>
    <row r="418" spans="1:8" s="45" customFormat="1" x14ac:dyDescent="0.25">
      <c r="A418" s="172"/>
      <c r="B418" s="172"/>
      <c r="C418" s="176" t="s">
        <v>31</v>
      </c>
      <c r="D418" s="128">
        <f>COUNTIF(G13:G414,"Tốt")</f>
        <v>164</v>
      </c>
      <c r="E418" s="24"/>
      <c r="F418" s="172"/>
      <c r="G418" s="172"/>
      <c r="H418" s="172"/>
    </row>
    <row r="419" spans="1:8" s="45" customFormat="1" x14ac:dyDescent="0.25">
      <c r="A419" s="172"/>
      <c r="B419" s="172"/>
      <c r="C419" s="176" t="s">
        <v>67</v>
      </c>
      <c r="D419" s="128">
        <f>COUNTIF(G13:G414,"Khá")</f>
        <v>130</v>
      </c>
      <c r="E419" s="24"/>
      <c r="F419" s="172"/>
      <c r="G419" s="172"/>
      <c r="H419" s="172"/>
    </row>
    <row r="420" spans="1:8" s="45" customFormat="1" x14ac:dyDescent="0.25">
      <c r="A420" s="172"/>
      <c r="B420" s="172"/>
      <c r="C420" s="175" t="s">
        <v>94</v>
      </c>
      <c r="D420" s="128">
        <f>COUNTIF(G13:G414,"Trung bình")</f>
        <v>13</v>
      </c>
      <c r="E420" s="24"/>
      <c r="F420" s="172"/>
      <c r="G420" s="172"/>
      <c r="H420" s="172"/>
    </row>
    <row r="421" spans="1:8" s="45" customFormat="1" x14ac:dyDescent="0.25">
      <c r="A421" s="172"/>
      <c r="B421" s="172"/>
      <c r="C421" s="176" t="s">
        <v>90</v>
      </c>
      <c r="D421" s="128">
        <f>COUNTIF(G13:G414,"Yếu")</f>
        <v>0</v>
      </c>
      <c r="E421" s="24"/>
      <c r="F421" s="172"/>
      <c r="G421" s="172"/>
      <c r="H421" s="172"/>
    </row>
    <row r="422" spans="1:8" s="45" customFormat="1" x14ac:dyDescent="0.25">
      <c r="A422" s="172"/>
      <c r="B422" s="172"/>
      <c r="C422" s="176" t="s">
        <v>267</v>
      </c>
      <c r="D422" s="128">
        <f>COUNTIF(G13:G414,"Kém")</f>
        <v>12</v>
      </c>
      <c r="E422" s="24"/>
      <c r="F422" s="172"/>
      <c r="G422" s="172"/>
      <c r="H422" s="172"/>
    </row>
    <row r="423" spans="1:8" s="45" customFormat="1" x14ac:dyDescent="0.25">
      <c r="A423" s="172"/>
      <c r="B423" s="172"/>
      <c r="C423" s="176" t="s">
        <v>270</v>
      </c>
      <c r="D423" s="128">
        <f>COUNTIF(G340:G419,"Không xét")</f>
        <v>0</v>
      </c>
      <c r="E423" s="24"/>
      <c r="F423" s="172"/>
      <c r="G423" s="172"/>
      <c r="H423" s="172"/>
    </row>
    <row r="424" spans="1:8" s="45" customFormat="1" x14ac:dyDescent="0.25">
      <c r="A424" s="172"/>
      <c r="B424" s="172"/>
      <c r="C424" s="177" t="s">
        <v>444</v>
      </c>
      <c r="D424" s="178">
        <f>SUM(D417:D423)</f>
        <v>398</v>
      </c>
      <c r="E424" s="24"/>
      <c r="F424" s="172"/>
      <c r="G424" s="172"/>
      <c r="H424" s="172"/>
    </row>
    <row r="425" spans="1:8" s="45" customFormat="1" x14ac:dyDescent="0.25">
      <c r="A425" s="172"/>
      <c r="B425" s="172"/>
      <c r="C425" s="24"/>
      <c r="D425" s="24"/>
      <c r="E425" s="24"/>
      <c r="F425" s="172"/>
      <c r="G425" s="172"/>
      <c r="H425" s="172"/>
    </row>
  </sheetData>
  <mergeCells count="10">
    <mergeCell ref="N8:O8"/>
    <mergeCell ref="A8:G8"/>
    <mergeCell ref="D1:G1"/>
    <mergeCell ref="D2:G2"/>
    <mergeCell ref="A1:C1"/>
    <mergeCell ref="A2:C2"/>
    <mergeCell ref="A5:G5"/>
    <mergeCell ref="A6:G6"/>
    <mergeCell ref="A7:G7"/>
    <mergeCell ref="A4:C4"/>
  </mergeCells>
  <phoneticPr fontId="0" type="noConversion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workbookViewId="0">
      <selection activeCell="J10" sqref="J10"/>
    </sheetView>
  </sheetViews>
  <sheetFormatPr defaultColWidth="9" defaultRowHeight="15.75" x14ac:dyDescent="0.25"/>
  <cols>
    <col min="1" max="2" width="4.5" style="4" customWidth="1"/>
    <col min="3" max="3" width="17.375" style="4" customWidth="1"/>
    <col min="4" max="4" width="16.25" style="4" customWidth="1"/>
    <col min="5" max="5" width="12.25" style="4" customWidth="1"/>
    <col min="6" max="6" width="7.875" style="4" customWidth="1"/>
    <col min="7" max="7" width="11" style="4" customWidth="1"/>
    <col min="8" max="8" width="18.5" style="42" customWidth="1"/>
    <col min="9" max="16384" width="9" style="4"/>
  </cols>
  <sheetData>
    <row r="1" spans="1:8" x14ac:dyDescent="0.25">
      <c r="A1" s="340" t="s">
        <v>1</v>
      </c>
      <c r="B1" s="340"/>
      <c r="C1" s="340"/>
      <c r="D1" s="340"/>
      <c r="E1" s="342" t="s">
        <v>2</v>
      </c>
      <c r="F1" s="342"/>
      <c r="G1" s="342"/>
      <c r="H1" s="342"/>
    </row>
    <row r="2" spans="1:8" x14ac:dyDescent="0.25">
      <c r="A2" s="343" t="s">
        <v>3</v>
      </c>
      <c r="B2" s="343"/>
      <c r="C2" s="343"/>
      <c r="D2" s="343"/>
      <c r="E2" s="343" t="s">
        <v>306</v>
      </c>
      <c r="F2" s="343"/>
      <c r="G2" s="343"/>
      <c r="H2" s="343"/>
    </row>
    <row r="3" spans="1:8" x14ac:dyDescent="0.25">
      <c r="A3" s="18"/>
      <c r="B3" s="18"/>
      <c r="C3" s="18"/>
      <c r="D3" s="2"/>
      <c r="E3" s="18"/>
      <c r="F3" s="17"/>
    </row>
    <row r="4" spans="1:8" x14ac:dyDescent="0.25">
      <c r="B4" s="4" t="s">
        <v>268</v>
      </c>
      <c r="E4" s="17"/>
      <c r="F4" s="17"/>
    </row>
    <row r="5" spans="1:8" ht="18.75" x14ac:dyDescent="0.3">
      <c r="A5" s="348" t="s">
        <v>445</v>
      </c>
      <c r="B5" s="348"/>
      <c r="C5" s="348"/>
      <c r="D5" s="348"/>
      <c r="E5" s="348"/>
      <c r="F5" s="348"/>
      <c r="G5" s="348"/>
    </row>
    <row r="6" spans="1:8" ht="18.75" x14ac:dyDescent="0.3">
      <c r="A6" s="348" t="s">
        <v>446</v>
      </c>
      <c r="B6" s="348"/>
      <c r="C6" s="348"/>
      <c r="D6" s="348"/>
      <c r="E6" s="348"/>
      <c r="F6" s="348"/>
      <c r="G6" s="348"/>
    </row>
    <row r="7" spans="1:8" x14ac:dyDescent="0.25">
      <c r="A7" s="349" t="s">
        <v>543</v>
      </c>
      <c r="B7" s="349"/>
      <c r="C7" s="349"/>
      <c r="D7" s="349"/>
      <c r="E7" s="349"/>
      <c r="F7" s="349"/>
      <c r="G7" s="349"/>
    </row>
    <row r="8" spans="1:8" ht="18" customHeight="1" x14ac:dyDescent="0.25">
      <c r="A8" s="341" t="s">
        <v>544</v>
      </c>
      <c r="B8" s="341"/>
      <c r="C8" s="341"/>
      <c r="D8" s="341"/>
      <c r="E8" s="341"/>
      <c r="F8" s="341"/>
      <c r="G8" s="341"/>
    </row>
    <row r="9" spans="1:8" x14ac:dyDescent="0.25">
      <c r="A9" s="347" t="s">
        <v>1214</v>
      </c>
      <c r="B9" s="347"/>
      <c r="C9" s="347"/>
      <c r="D9" s="347"/>
      <c r="E9" s="347"/>
      <c r="F9" s="347"/>
      <c r="G9" s="347"/>
      <c r="H9" s="347"/>
    </row>
    <row r="10" spans="1:8" ht="47.25" x14ac:dyDescent="0.25">
      <c r="A10" s="67" t="s">
        <v>104</v>
      </c>
      <c r="B10" s="67" t="s">
        <v>104</v>
      </c>
      <c r="C10" s="201" t="s">
        <v>32</v>
      </c>
      <c r="D10" s="202" t="s">
        <v>33</v>
      </c>
      <c r="E10" s="180" t="s">
        <v>144</v>
      </c>
      <c r="F10" s="203" t="s">
        <v>358</v>
      </c>
      <c r="G10" s="92" t="s">
        <v>4</v>
      </c>
      <c r="H10" s="92" t="s">
        <v>0</v>
      </c>
    </row>
    <row r="11" spans="1:8" x14ac:dyDescent="0.25">
      <c r="A11" s="10"/>
      <c r="B11" s="10"/>
      <c r="C11" s="46" t="s">
        <v>1215</v>
      </c>
      <c r="D11" s="202"/>
      <c r="E11" s="180"/>
      <c r="F11" s="106"/>
      <c r="G11" s="47"/>
      <c r="H11" s="47"/>
    </row>
    <row r="12" spans="1:8" x14ac:dyDescent="0.25">
      <c r="A12" s="72">
        <v>1</v>
      </c>
      <c r="B12" s="72">
        <v>1</v>
      </c>
      <c r="C12" s="204" t="s">
        <v>1216</v>
      </c>
      <c r="D12" s="205" t="s">
        <v>520</v>
      </c>
      <c r="E12" s="182" t="s">
        <v>34</v>
      </c>
      <c r="F12" s="183">
        <v>0</v>
      </c>
      <c r="G12" s="72" t="str">
        <f t="shared" ref="G12:G75" si="0">IF(F12&gt;=90,"Xuất sắc",IF(F12&gt;=80,"Tốt",IF(F12&gt;=65,"Khá",IF(F12&gt;=50,"Trung bình",IF(F12&gt;=35,"Yếu","Kém")))))</f>
        <v>Kém</v>
      </c>
      <c r="H12" s="81" t="s">
        <v>1217</v>
      </c>
    </row>
    <row r="13" spans="1:8" x14ac:dyDescent="0.25">
      <c r="A13" s="72">
        <v>2</v>
      </c>
      <c r="B13" s="72">
        <v>2</v>
      </c>
      <c r="C13" s="204" t="s">
        <v>1218</v>
      </c>
      <c r="D13" s="205" t="s">
        <v>476</v>
      </c>
      <c r="E13" s="182" t="s">
        <v>34</v>
      </c>
      <c r="F13" s="183">
        <v>70</v>
      </c>
      <c r="G13" s="72" t="str">
        <f t="shared" si="0"/>
        <v>Khá</v>
      </c>
      <c r="H13" s="206"/>
    </row>
    <row r="14" spans="1:8" x14ac:dyDescent="0.25">
      <c r="A14" s="72">
        <v>3</v>
      </c>
      <c r="B14" s="72">
        <v>3</v>
      </c>
      <c r="C14" s="204" t="s">
        <v>1219</v>
      </c>
      <c r="D14" s="205" t="s">
        <v>1220</v>
      </c>
      <c r="E14" s="182" t="s">
        <v>34</v>
      </c>
      <c r="F14" s="183">
        <v>68</v>
      </c>
      <c r="G14" s="72" t="str">
        <f t="shared" si="0"/>
        <v>Khá</v>
      </c>
      <c r="H14" s="207" t="s">
        <v>68</v>
      </c>
    </row>
    <row r="15" spans="1:8" x14ac:dyDescent="0.25">
      <c r="A15" s="72">
        <v>4</v>
      </c>
      <c r="B15" s="72">
        <v>4</v>
      </c>
      <c r="C15" s="204" t="s">
        <v>1221</v>
      </c>
      <c r="D15" s="205" t="s">
        <v>1222</v>
      </c>
      <c r="E15" s="182" t="s">
        <v>34</v>
      </c>
      <c r="F15" s="183">
        <v>60</v>
      </c>
      <c r="G15" s="72" t="str">
        <f t="shared" si="0"/>
        <v>Trung bình</v>
      </c>
      <c r="H15" s="206"/>
    </row>
    <row r="16" spans="1:8" x14ac:dyDescent="0.25">
      <c r="A16" s="72">
        <v>5</v>
      </c>
      <c r="B16" s="72">
        <v>5</v>
      </c>
      <c r="C16" s="204" t="s">
        <v>1223</v>
      </c>
      <c r="D16" s="205" t="s">
        <v>1224</v>
      </c>
      <c r="E16" s="182" t="s">
        <v>288</v>
      </c>
      <c r="F16" s="183">
        <v>51</v>
      </c>
      <c r="G16" s="72" t="str">
        <f t="shared" si="0"/>
        <v>Trung bình</v>
      </c>
      <c r="H16" s="207" t="s">
        <v>68</v>
      </c>
    </row>
    <row r="17" spans="1:8" x14ac:dyDescent="0.25">
      <c r="A17" s="72">
        <v>6</v>
      </c>
      <c r="B17" s="72">
        <v>6</v>
      </c>
      <c r="C17" s="204" t="s">
        <v>1225</v>
      </c>
      <c r="D17" s="205" t="s">
        <v>179</v>
      </c>
      <c r="E17" s="182" t="s">
        <v>6</v>
      </c>
      <c r="F17" s="183">
        <v>81</v>
      </c>
      <c r="G17" s="72" t="str">
        <f t="shared" si="0"/>
        <v>Tốt</v>
      </c>
      <c r="H17" s="207" t="s">
        <v>68</v>
      </c>
    </row>
    <row r="18" spans="1:8" x14ac:dyDescent="0.25">
      <c r="A18" s="72">
        <v>7</v>
      </c>
      <c r="B18" s="72">
        <v>7</v>
      </c>
      <c r="C18" s="204" t="s">
        <v>1226</v>
      </c>
      <c r="D18" s="205" t="s">
        <v>1227</v>
      </c>
      <c r="E18" s="182" t="s">
        <v>313</v>
      </c>
      <c r="F18" s="183">
        <v>71</v>
      </c>
      <c r="G18" s="72" t="str">
        <f t="shared" si="0"/>
        <v>Khá</v>
      </c>
      <c r="H18" s="206"/>
    </row>
    <row r="19" spans="1:8" x14ac:dyDescent="0.25">
      <c r="A19" s="72">
        <v>8</v>
      </c>
      <c r="B19" s="72">
        <v>8</v>
      </c>
      <c r="C19" s="204" t="s">
        <v>1228</v>
      </c>
      <c r="D19" s="205" t="s">
        <v>175</v>
      </c>
      <c r="E19" s="182" t="s">
        <v>38</v>
      </c>
      <c r="F19" s="183">
        <v>84</v>
      </c>
      <c r="G19" s="72" t="str">
        <f t="shared" si="0"/>
        <v>Tốt</v>
      </c>
      <c r="H19" s="206"/>
    </row>
    <row r="20" spans="1:8" x14ac:dyDescent="0.25">
      <c r="A20" s="72">
        <v>9</v>
      </c>
      <c r="B20" s="72">
        <v>9</v>
      </c>
      <c r="C20" s="204" t="s">
        <v>1229</v>
      </c>
      <c r="D20" s="205" t="s">
        <v>1230</v>
      </c>
      <c r="E20" s="182" t="s">
        <v>1231</v>
      </c>
      <c r="F20" s="183">
        <v>56</v>
      </c>
      <c r="G20" s="72" t="str">
        <f t="shared" si="0"/>
        <v>Trung bình</v>
      </c>
      <c r="H20" s="207" t="s">
        <v>68</v>
      </c>
    </row>
    <row r="21" spans="1:8" x14ac:dyDescent="0.25">
      <c r="A21" s="72">
        <v>10</v>
      </c>
      <c r="B21" s="72">
        <v>10</v>
      </c>
      <c r="C21" s="204" t="s">
        <v>1232</v>
      </c>
      <c r="D21" s="205" t="s">
        <v>277</v>
      </c>
      <c r="E21" s="182" t="s">
        <v>39</v>
      </c>
      <c r="F21" s="183">
        <v>92</v>
      </c>
      <c r="G21" s="72" t="str">
        <f t="shared" si="0"/>
        <v>Xuất sắc</v>
      </c>
      <c r="H21" s="206"/>
    </row>
    <row r="22" spans="1:8" x14ac:dyDescent="0.25">
      <c r="A22" s="72">
        <v>11</v>
      </c>
      <c r="B22" s="72">
        <v>11</v>
      </c>
      <c r="C22" s="204" t="s">
        <v>1233</v>
      </c>
      <c r="D22" s="205" t="s">
        <v>521</v>
      </c>
      <c r="E22" s="182" t="s">
        <v>501</v>
      </c>
      <c r="F22" s="183">
        <v>0</v>
      </c>
      <c r="G22" s="72" t="str">
        <f t="shared" si="0"/>
        <v>Kém</v>
      </c>
      <c r="H22" s="81" t="s">
        <v>1217</v>
      </c>
    </row>
    <row r="23" spans="1:8" x14ac:dyDescent="0.25">
      <c r="A23" s="72">
        <v>12</v>
      </c>
      <c r="B23" s="72">
        <v>12</v>
      </c>
      <c r="C23" s="204" t="s">
        <v>1234</v>
      </c>
      <c r="D23" s="205" t="s">
        <v>95</v>
      </c>
      <c r="E23" s="182" t="s">
        <v>1123</v>
      </c>
      <c r="F23" s="183">
        <v>40</v>
      </c>
      <c r="G23" s="72" t="str">
        <f t="shared" si="0"/>
        <v>Yếu</v>
      </c>
      <c r="H23" s="206" t="s">
        <v>109</v>
      </c>
    </row>
    <row r="24" spans="1:8" x14ac:dyDescent="0.25">
      <c r="A24" s="72">
        <v>13</v>
      </c>
      <c r="B24" s="72">
        <v>13</v>
      </c>
      <c r="C24" s="204" t="s">
        <v>1235</v>
      </c>
      <c r="D24" s="205" t="s">
        <v>246</v>
      </c>
      <c r="E24" s="182" t="s">
        <v>1236</v>
      </c>
      <c r="F24" s="183">
        <v>80</v>
      </c>
      <c r="G24" s="72" t="str">
        <f t="shared" si="0"/>
        <v>Tốt</v>
      </c>
      <c r="H24" s="206"/>
    </row>
    <row r="25" spans="1:8" x14ac:dyDescent="0.25">
      <c r="A25" s="72">
        <v>14</v>
      </c>
      <c r="B25" s="72">
        <v>14</v>
      </c>
      <c r="C25" s="204" t="s">
        <v>1237</v>
      </c>
      <c r="D25" s="205" t="s">
        <v>1238</v>
      </c>
      <c r="E25" s="182" t="s">
        <v>131</v>
      </c>
      <c r="F25" s="183">
        <v>71</v>
      </c>
      <c r="G25" s="72" t="str">
        <f t="shared" si="0"/>
        <v>Khá</v>
      </c>
      <c r="H25" s="206"/>
    </row>
    <row r="26" spans="1:8" x14ac:dyDescent="0.25">
      <c r="A26" s="72">
        <v>15</v>
      </c>
      <c r="B26" s="72">
        <v>15</v>
      </c>
      <c r="C26" s="204" t="s">
        <v>1239</v>
      </c>
      <c r="D26" s="205" t="s">
        <v>44</v>
      </c>
      <c r="E26" s="182" t="s">
        <v>294</v>
      </c>
      <c r="F26" s="183">
        <v>84</v>
      </c>
      <c r="G26" s="72" t="str">
        <f t="shared" si="0"/>
        <v>Tốt</v>
      </c>
      <c r="H26" s="206"/>
    </row>
    <row r="27" spans="1:8" x14ac:dyDescent="0.25">
      <c r="A27" s="72">
        <v>16</v>
      </c>
      <c r="B27" s="72">
        <v>16</v>
      </c>
      <c r="C27" s="204" t="s">
        <v>1240</v>
      </c>
      <c r="D27" s="205" t="s">
        <v>168</v>
      </c>
      <c r="E27" s="182" t="s">
        <v>1241</v>
      </c>
      <c r="F27" s="183">
        <v>75</v>
      </c>
      <c r="G27" s="72" t="str">
        <f t="shared" si="0"/>
        <v>Khá</v>
      </c>
      <c r="H27" s="206"/>
    </row>
    <row r="28" spans="1:8" x14ac:dyDescent="0.25">
      <c r="A28" s="72">
        <v>17</v>
      </c>
      <c r="B28" s="72">
        <v>17</v>
      </c>
      <c r="C28" s="204" t="s">
        <v>1242</v>
      </c>
      <c r="D28" s="205" t="s">
        <v>103</v>
      </c>
      <c r="E28" s="182" t="s">
        <v>7</v>
      </c>
      <c r="F28" s="183">
        <v>61</v>
      </c>
      <c r="G28" s="72" t="str">
        <f t="shared" si="0"/>
        <v>Trung bình</v>
      </c>
      <c r="H28" s="206"/>
    </row>
    <row r="29" spans="1:8" x14ac:dyDescent="0.25">
      <c r="A29" s="72">
        <v>18</v>
      </c>
      <c r="B29" s="72">
        <v>18</v>
      </c>
      <c r="C29" s="204" t="s">
        <v>1243</v>
      </c>
      <c r="D29" s="205" t="s">
        <v>1244</v>
      </c>
      <c r="E29" s="182" t="s">
        <v>1245</v>
      </c>
      <c r="F29" s="183">
        <v>76</v>
      </c>
      <c r="G29" s="72" t="str">
        <f t="shared" si="0"/>
        <v>Khá</v>
      </c>
      <c r="H29" s="206"/>
    </row>
    <row r="30" spans="1:8" x14ac:dyDescent="0.25">
      <c r="A30" s="72">
        <v>19</v>
      </c>
      <c r="B30" s="72">
        <v>19</v>
      </c>
      <c r="C30" s="204" t="s">
        <v>1246</v>
      </c>
      <c r="D30" s="205" t="s">
        <v>1247</v>
      </c>
      <c r="E30" s="182" t="s">
        <v>40</v>
      </c>
      <c r="F30" s="183">
        <v>76</v>
      </c>
      <c r="G30" s="72" t="str">
        <f t="shared" si="0"/>
        <v>Khá</v>
      </c>
      <c r="H30" s="206"/>
    </row>
    <row r="31" spans="1:8" x14ac:dyDescent="0.25">
      <c r="A31" s="72">
        <v>20</v>
      </c>
      <c r="B31" s="72">
        <v>20</v>
      </c>
      <c r="C31" s="204" t="s">
        <v>1248</v>
      </c>
      <c r="D31" s="205" t="s">
        <v>405</v>
      </c>
      <c r="E31" s="182" t="s">
        <v>41</v>
      </c>
      <c r="F31" s="183">
        <v>92</v>
      </c>
      <c r="G31" s="72" t="str">
        <f t="shared" si="0"/>
        <v>Xuất sắc</v>
      </c>
      <c r="H31" s="206"/>
    </row>
    <row r="32" spans="1:8" x14ac:dyDescent="0.25">
      <c r="A32" s="72">
        <v>21</v>
      </c>
      <c r="B32" s="72">
        <v>21</v>
      </c>
      <c r="C32" s="204" t="s">
        <v>1249</v>
      </c>
      <c r="D32" s="205" t="s">
        <v>191</v>
      </c>
      <c r="E32" s="182" t="s">
        <v>45</v>
      </c>
      <c r="F32" s="183">
        <v>76</v>
      </c>
      <c r="G32" s="72" t="str">
        <f t="shared" si="0"/>
        <v>Khá</v>
      </c>
      <c r="H32" s="206"/>
    </row>
    <row r="33" spans="1:8" x14ac:dyDescent="0.25">
      <c r="A33" s="72">
        <v>22</v>
      </c>
      <c r="B33" s="72">
        <v>22</v>
      </c>
      <c r="C33" s="204" t="s">
        <v>1250</v>
      </c>
      <c r="D33" s="205" t="s">
        <v>180</v>
      </c>
      <c r="E33" s="182" t="s">
        <v>45</v>
      </c>
      <c r="F33" s="183">
        <v>81</v>
      </c>
      <c r="G33" s="72" t="str">
        <f t="shared" si="0"/>
        <v>Tốt</v>
      </c>
      <c r="H33" s="206"/>
    </row>
    <row r="34" spans="1:8" x14ac:dyDescent="0.25">
      <c r="A34" s="72">
        <v>23</v>
      </c>
      <c r="B34" s="72">
        <v>23</v>
      </c>
      <c r="C34" s="204" t="s">
        <v>1251</v>
      </c>
      <c r="D34" s="205" t="s">
        <v>409</v>
      </c>
      <c r="E34" s="182" t="s">
        <v>93</v>
      </c>
      <c r="F34" s="183">
        <v>0</v>
      </c>
      <c r="G34" s="72" t="str">
        <f t="shared" si="0"/>
        <v>Kém</v>
      </c>
      <c r="H34" s="81" t="s">
        <v>1217</v>
      </c>
    </row>
    <row r="35" spans="1:8" x14ac:dyDescent="0.25">
      <c r="A35" s="72">
        <v>24</v>
      </c>
      <c r="B35" s="72">
        <v>24</v>
      </c>
      <c r="C35" s="204" t="s">
        <v>1252</v>
      </c>
      <c r="D35" s="205" t="s">
        <v>181</v>
      </c>
      <c r="E35" s="182" t="s">
        <v>93</v>
      </c>
      <c r="F35" s="183">
        <v>90</v>
      </c>
      <c r="G35" s="72" t="str">
        <f t="shared" si="0"/>
        <v>Xuất sắc</v>
      </c>
      <c r="H35" s="81"/>
    </row>
    <row r="36" spans="1:8" x14ac:dyDescent="0.25">
      <c r="A36" s="72">
        <v>25</v>
      </c>
      <c r="B36" s="72">
        <v>25</v>
      </c>
      <c r="C36" s="204" t="s">
        <v>1253</v>
      </c>
      <c r="D36" s="205" t="s">
        <v>1254</v>
      </c>
      <c r="E36" s="182" t="s">
        <v>93</v>
      </c>
      <c r="F36" s="183">
        <v>0</v>
      </c>
      <c r="G36" s="72" t="str">
        <f t="shared" si="0"/>
        <v>Kém</v>
      </c>
      <c r="H36" s="81" t="s">
        <v>1217</v>
      </c>
    </row>
    <row r="37" spans="1:8" x14ac:dyDescent="0.25">
      <c r="A37" s="72">
        <v>26</v>
      </c>
      <c r="B37" s="72">
        <v>26</v>
      </c>
      <c r="C37" s="204" t="s">
        <v>1255</v>
      </c>
      <c r="D37" s="205" t="s">
        <v>284</v>
      </c>
      <c r="E37" s="182" t="s">
        <v>93</v>
      </c>
      <c r="F37" s="183">
        <v>50</v>
      </c>
      <c r="G37" s="72" t="str">
        <f t="shared" si="0"/>
        <v>Trung bình</v>
      </c>
      <c r="H37" s="206"/>
    </row>
    <row r="38" spans="1:8" x14ac:dyDescent="0.25">
      <c r="A38" s="72">
        <v>27</v>
      </c>
      <c r="B38" s="72">
        <v>27</v>
      </c>
      <c r="C38" s="204" t="s">
        <v>1256</v>
      </c>
      <c r="D38" s="205" t="s">
        <v>416</v>
      </c>
      <c r="E38" s="182" t="s">
        <v>75</v>
      </c>
      <c r="F38" s="183">
        <v>0</v>
      </c>
      <c r="G38" s="72" t="str">
        <f t="shared" si="0"/>
        <v>Kém</v>
      </c>
      <c r="H38" s="81" t="s">
        <v>1217</v>
      </c>
    </row>
    <row r="39" spans="1:8" x14ac:dyDescent="0.25">
      <c r="A39" s="72">
        <v>28</v>
      </c>
      <c r="B39" s="72">
        <v>28</v>
      </c>
      <c r="C39" s="204" t="s">
        <v>1257</v>
      </c>
      <c r="D39" s="205" t="s">
        <v>392</v>
      </c>
      <c r="E39" s="182" t="s">
        <v>198</v>
      </c>
      <c r="F39" s="183">
        <v>40</v>
      </c>
      <c r="G39" s="72" t="str">
        <f t="shared" si="0"/>
        <v>Yếu</v>
      </c>
      <c r="H39" s="206"/>
    </row>
    <row r="40" spans="1:8" x14ac:dyDescent="0.25">
      <c r="A40" s="72">
        <v>29</v>
      </c>
      <c r="B40" s="72">
        <v>29</v>
      </c>
      <c r="C40" s="204" t="s">
        <v>1258</v>
      </c>
      <c r="D40" s="205" t="s">
        <v>372</v>
      </c>
      <c r="E40" s="182" t="s">
        <v>52</v>
      </c>
      <c r="F40" s="183">
        <v>82</v>
      </c>
      <c r="G40" s="72" t="str">
        <f t="shared" si="0"/>
        <v>Tốt</v>
      </c>
      <c r="H40" s="206"/>
    </row>
    <row r="41" spans="1:8" x14ac:dyDescent="0.25">
      <c r="A41" s="72">
        <v>30</v>
      </c>
      <c r="B41" s="72">
        <v>30</v>
      </c>
      <c r="C41" s="204" t="s">
        <v>1259</v>
      </c>
      <c r="D41" s="205" t="s">
        <v>18</v>
      </c>
      <c r="E41" s="182" t="s">
        <v>16</v>
      </c>
      <c r="F41" s="183">
        <v>60</v>
      </c>
      <c r="G41" s="72" t="str">
        <f t="shared" si="0"/>
        <v>Trung bình</v>
      </c>
      <c r="H41" s="206"/>
    </row>
    <row r="42" spans="1:8" x14ac:dyDescent="0.25">
      <c r="A42" s="72">
        <v>31</v>
      </c>
      <c r="B42" s="72">
        <v>31</v>
      </c>
      <c r="C42" s="204" t="s">
        <v>1260</v>
      </c>
      <c r="D42" s="205" t="s">
        <v>127</v>
      </c>
      <c r="E42" s="182" t="s">
        <v>78</v>
      </c>
      <c r="F42" s="183">
        <v>75</v>
      </c>
      <c r="G42" s="72" t="str">
        <f t="shared" si="0"/>
        <v>Khá</v>
      </c>
      <c r="H42" s="206"/>
    </row>
    <row r="43" spans="1:8" x14ac:dyDescent="0.25">
      <c r="A43" s="72">
        <v>32</v>
      </c>
      <c r="B43" s="72">
        <v>32</v>
      </c>
      <c r="C43" s="204" t="s">
        <v>1261</v>
      </c>
      <c r="D43" s="205" t="s">
        <v>92</v>
      </c>
      <c r="E43" s="182" t="s">
        <v>98</v>
      </c>
      <c r="F43" s="183">
        <v>49</v>
      </c>
      <c r="G43" s="72" t="str">
        <f t="shared" si="0"/>
        <v>Yếu</v>
      </c>
      <c r="H43" s="206" t="s">
        <v>68</v>
      </c>
    </row>
    <row r="44" spans="1:8" x14ac:dyDescent="0.25">
      <c r="A44" s="72">
        <v>33</v>
      </c>
      <c r="B44" s="72">
        <v>33</v>
      </c>
      <c r="C44" s="204" t="s">
        <v>1262</v>
      </c>
      <c r="D44" s="205" t="s">
        <v>456</v>
      </c>
      <c r="E44" s="182" t="s">
        <v>98</v>
      </c>
      <c r="F44" s="183">
        <v>80</v>
      </c>
      <c r="G44" s="72" t="str">
        <f t="shared" si="0"/>
        <v>Tốt</v>
      </c>
      <c r="H44" s="206"/>
    </row>
    <row r="45" spans="1:8" x14ac:dyDescent="0.25">
      <c r="A45" s="72">
        <v>34</v>
      </c>
      <c r="B45" s="72">
        <v>34</v>
      </c>
      <c r="C45" s="204" t="s">
        <v>1263</v>
      </c>
      <c r="D45" s="205" t="s">
        <v>1264</v>
      </c>
      <c r="E45" s="182" t="s">
        <v>1265</v>
      </c>
      <c r="F45" s="183">
        <v>61</v>
      </c>
      <c r="G45" s="72" t="str">
        <f t="shared" si="0"/>
        <v>Trung bình</v>
      </c>
      <c r="H45" s="206"/>
    </row>
    <row r="46" spans="1:8" x14ac:dyDescent="0.25">
      <c r="A46" s="72">
        <v>35</v>
      </c>
      <c r="B46" s="72">
        <v>35</v>
      </c>
      <c r="C46" s="204" t="s">
        <v>1266</v>
      </c>
      <c r="D46" s="205" t="s">
        <v>55</v>
      </c>
      <c r="E46" s="182" t="s">
        <v>8</v>
      </c>
      <c r="F46" s="183">
        <v>40</v>
      </c>
      <c r="G46" s="72" t="str">
        <f t="shared" si="0"/>
        <v>Yếu</v>
      </c>
      <c r="H46" s="206"/>
    </row>
    <row r="47" spans="1:8" x14ac:dyDescent="0.25">
      <c r="A47" s="72">
        <v>36</v>
      </c>
      <c r="B47" s="72">
        <v>36</v>
      </c>
      <c r="C47" s="204" t="s">
        <v>1267</v>
      </c>
      <c r="D47" s="205" t="s">
        <v>281</v>
      </c>
      <c r="E47" s="182" t="s">
        <v>136</v>
      </c>
      <c r="F47" s="183">
        <v>59</v>
      </c>
      <c r="G47" s="72" t="str">
        <f t="shared" si="0"/>
        <v>Trung bình</v>
      </c>
      <c r="H47" s="206"/>
    </row>
    <row r="48" spans="1:8" x14ac:dyDescent="0.25">
      <c r="A48" s="72">
        <v>37</v>
      </c>
      <c r="B48" s="72">
        <v>37</v>
      </c>
      <c r="C48" s="204" t="s">
        <v>1268</v>
      </c>
      <c r="D48" s="205" t="s">
        <v>80</v>
      </c>
      <c r="E48" s="182" t="s">
        <v>79</v>
      </c>
      <c r="F48" s="183">
        <v>75</v>
      </c>
      <c r="G48" s="72" t="str">
        <f t="shared" si="0"/>
        <v>Khá</v>
      </c>
      <c r="H48" s="206"/>
    </row>
    <row r="49" spans="1:8" x14ac:dyDescent="0.25">
      <c r="A49" s="72">
        <v>38</v>
      </c>
      <c r="B49" s="72">
        <v>38</v>
      </c>
      <c r="C49" s="204" t="s">
        <v>1269</v>
      </c>
      <c r="D49" s="205" t="s">
        <v>1270</v>
      </c>
      <c r="E49" s="182" t="s">
        <v>230</v>
      </c>
      <c r="F49" s="183">
        <v>0</v>
      </c>
      <c r="G49" s="72" t="str">
        <f t="shared" si="0"/>
        <v>Kém</v>
      </c>
      <c r="H49" s="81" t="s">
        <v>1217</v>
      </c>
    </row>
    <row r="50" spans="1:8" x14ac:dyDescent="0.25">
      <c r="A50" s="72">
        <v>39</v>
      </c>
      <c r="B50" s="72">
        <v>39</v>
      </c>
      <c r="C50" s="204" t="s">
        <v>1271</v>
      </c>
      <c r="D50" s="205" t="s">
        <v>549</v>
      </c>
      <c r="E50" s="182" t="s">
        <v>230</v>
      </c>
      <c r="F50" s="183">
        <v>0</v>
      </c>
      <c r="G50" s="72" t="str">
        <f t="shared" si="0"/>
        <v>Kém</v>
      </c>
      <c r="H50" s="81" t="s">
        <v>1217</v>
      </c>
    </row>
    <row r="51" spans="1:8" x14ac:dyDescent="0.25">
      <c r="A51" s="72">
        <v>40</v>
      </c>
      <c r="B51" s="72">
        <v>40</v>
      </c>
      <c r="C51" s="204" t="s">
        <v>1272</v>
      </c>
      <c r="D51" s="205" t="s">
        <v>1273</v>
      </c>
      <c r="E51" s="182" t="s">
        <v>114</v>
      </c>
      <c r="F51" s="183">
        <v>81</v>
      </c>
      <c r="G51" s="72" t="str">
        <f t="shared" si="0"/>
        <v>Tốt</v>
      </c>
      <c r="H51" s="206"/>
    </row>
    <row r="52" spans="1:8" x14ac:dyDescent="0.25">
      <c r="A52" s="72">
        <v>41</v>
      </c>
      <c r="B52" s="72">
        <v>41</v>
      </c>
      <c r="C52" s="204" t="s">
        <v>1274</v>
      </c>
      <c r="D52" s="205" t="s">
        <v>42</v>
      </c>
      <c r="E52" s="182" t="s">
        <v>177</v>
      </c>
      <c r="F52" s="183">
        <v>65</v>
      </c>
      <c r="G52" s="72" t="str">
        <f t="shared" si="0"/>
        <v>Khá</v>
      </c>
      <c r="H52" s="206"/>
    </row>
    <row r="53" spans="1:8" x14ac:dyDescent="0.25">
      <c r="A53" s="72">
        <v>42</v>
      </c>
      <c r="B53" s="72">
        <v>42</v>
      </c>
      <c r="C53" s="204" t="s">
        <v>1275</v>
      </c>
      <c r="D53" s="205" t="s">
        <v>699</v>
      </c>
      <c r="E53" s="182" t="s">
        <v>151</v>
      </c>
      <c r="F53" s="183">
        <v>63</v>
      </c>
      <c r="G53" s="72" t="str">
        <f t="shared" si="0"/>
        <v>Trung bình</v>
      </c>
      <c r="H53" s="206"/>
    </row>
    <row r="54" spans="1:8" x14ac:dyDescent="0.25">
      <c r="A54" s="72">
        <v>43</v>
      </c>
      <c r="B54" s="72">
        <v>43</v>
      </c>
      <c r="C54" s="204" t="s">
        <v>1276</v>
      </c>
      <c r="D54" s="205" t="s">
        <v>259</v>
      </c>
      <c r="E54" s="182" t="s">
        <v>162</v>
      </c>
      <c r="F54" s="183">
        <v>71</v>
      </c>
      <c r="G54" s="72" t="str">
        <f t="shared" si="0"/>
        <v>Khá</v>
      </c>
      <c r="H54" s="206"/>
    </row>
    <row r="55" spans="1:8" x14ac:dyDescent="0.25">
      <c r="A55" s="72">
        <v>44</v>
      </c>
      <c r="B55" s="72">
        <v>44</v>
      </c>
      <c r="C55" s="204" t="s">
        <v>1277</v>
      </c>
      <c r="D55" s="205" t="s">
        <v>1278</v>
      </c>
      <c r="E55" s="182" t="s">
        <v>162</v>
      </c>
      <c r="F55" s="183">
        <v>81</v>
      </c>
      <c r="G55" s="72" t="str">
        <f t="shared" si="0"/>
        <v>Tốt</v>
      </c>
      <c r="H55" s="206"/>
    </row>
    <row r="56" spans="1:8" x14ac:dyDescent="0.25">
      <c r="A56" s="72">
        <v>45</v>
      </c>
      <c r="B56" s="72">
        <v>45</v>
      </c>
      <c r="C56" s="204" t="s">
        <v>1279</v>
      </c>
      <c r="D56" s="205" t="s">
        <v>254</v>
      </c>
      <c r="E56" s="182" t="s">
        <v>26</v>
      </c>
      <c r="F56" s="183">
        <v>61</v>
      </c>
      <c r="G56" s="72" t="str">
        <f t="shared" si="0"/>
        <v>Trung bình</v>
      </c>
      <c r="H56" s="206"/>
    </row>
    <row r="57" spans="1:8" x14ac:dyDescent="0.25">
      <c r="A57" s="72">
        <v>46</v>
      </c>
      <c r="B57" s="72">
        <v>46</v>
      </c>
      <c r="C57" s="204" t="s">
        <v>1280</v>
      </c>
      <c r="D57" s="205" t="s">
        <v>483</v>
      </c>
      <c r="E57" s="182" t="s">
        <v>26</v>
      </c>
      <c r="F57" s="183">
        <v>85</v>
      </c>
      <c r="G57" s="72" t="str">
        <f t="shared" si="0"/>
        <v>Tốt</v>
      </c>
      <c r="H57" s="206"/>
    </row>
    <row r="58" spans="1:8" x14ac:dyDescent="0.25">
      <c r="A58" s="72">
        <v>47</v>
      </c>
      <c r="B58" s="72">
        <v>47</v>
      </c>
      <c r="C58" s="204" t="s">
        <v>1281</v>
      </c>
      <c r="D58" s="205" t="s">
        <v>516</v>
      </c>
      <c r="E58" s="182" t="s">
        <v>152</v>
      </c>
      <c r="F58" s="183">
        <v>56</v>
      </c>
      <c r="G58" s="72" t="str">
        <f t="shared" si="0"/>
        <v>Trung bình</v>
      </c>
      <c r="H58" s="206"/>
    </row>
    <row r="59" spans="1:8" x14ac:dyDescent="0.25">
      <c r="A59" s="72">
        <v>48</v>
      </c>
      <c r="B59" s="72">
        <v>48</v>
      </c>
      <c r="C59" s="204" t="s">
        <v>1282</v>
      </c>
      <c r="D59" s="205" t="s">
        <v>239</v>
      </c>
      <c r="E59" s="182" t="s">
        <v>9</v>
      </c>
      <c r="F59" s="183">
        <v>83</v>
      </c>
      <c r="G59" s="72" t="str">
        <f t="shared" si="0"/>
        <v>Tốt</v>
      </c>
      <c r="H59" s="206"/>
    </row>
    <row r="60" spans="1:8" x14ac:dyDescent="0.25">
      <c r="A60" s="72">
        <v>49</v>
      </c>
      <c r="B60" s="72">
        <v>49</v>
      </c>
      <c r="C60" s="204" t="s">
        <v>1283</v>
      </c>
      <c r="D60" s="205" t="s">
        <v>1284</v>
      </c>
      <c r="E60" s="182" t="s">
        <v>9</v>
      </c>
      <c r="F60" s="183">
        <v>35</v>
      </c>
      <c r="G60" s="72" t="str">
        <f t="shared" si="0"/>
        <v>Yếu</v>
      </c>
      <c r="H60" s="206" t="s">
        <v>627</v>
      </c>
    </row>
    <row r="61" spans="1:8" x14ac:dyDescent="0.25">
      <c r="A61" s="72">
        <v>50</v>
      </c>
      <c r="B61" s="72">
        <v>50</v>
      </c>
      <c r="C61" s="204" t="s">
        <v>1285</v>
      </c>
      <c r="D61" s="205" t="s">
        <v>86</v>
      </c>
      <c r="E61" s="182" t="s">
        <v>248</v>
      </c>
      <c r="F61" s="183">
        <v>43</v>
      </c>
      <c r="G61" s="72" t="str">
        <f t="shared" si="0"/>
        <v>Yếu</v>
      </c>
      <c r="H61" s="206" t="s">
        <v>68</v>
      </c>
    </row>
    <row r="62" spans="1:8" x14ac:dyDescent="0.25">
      <c r="A62" s="72">
        <v>51</v>
      </c>
      <c r="B62" s="72">
        <v>51</v>
      </c>
      <c r="C62" s="204" t="s">
        <v>1286</v>
      </c>
      <c r="D62" s="205" t="s">
        <v>76</v>
      </c>
      <c r="E62" s="182" t="s">
        <v>514</v>
      </c>
      <c r="F62" s="183">
        <v>69</v>
      </c>
      <c r="G62" s="72" t="str">
        <f t="shared" si="0"/>
        <v>Khá</v>
      </c>
      <c r="H62" s="206"/>
    </row>
    <row r="63" spans="1:8" x14ac:dyDescent="0.25">
      <c r="A63" s="72">
        <v>52</v>
      </c>
      <c r="B63" s="72">
        <v>52</v>
      </c>
      <c r="C63" s="204" t="s">
        <v>1287</v>
      </c>
      <c r="D63" s="205" t="s">
        <v>232</v>
      </c>
      <c r="E63" s="182" t="s">
        <v>11</v>
      </c>
      <c r="F63" s="183">
        <v>86</v>
      </c>
      <c r="G63" s="72" t="str">
        <f t="shared" si="0"/>
        <v>Tốt</v>
      </c>
      <c r="H63" s="206"/>
    </row>
    <row r="64" spans="1:8" x14ac:dyDescent="0.25">
      <c r="A64" s="72">
        <v>53</v>
      </c>
      <c r="B64" s="72">
        <v>53</v>
      </c>
      <c r="C64" s="204" t="s">
        <v>1288</v>
      </c>
      <c r="D64" s="205" t="s">
        <v>46</v>
      </c>
      <c r="E64" s="182" t="s">
        <v>11</v>
      </c>
      <c r="F64" s="183">
        <v>79</v>
      </c>
      <c r="G64" s="72" t="str">
        <f t="shared" si="0"/>
        <v>Khá</v>
      </c>
      <c r="H64" s="206"/>
    </row>
    <row r="65" spans="1:8" x14ac:dyDescent="0.25">
      <c r="A65" s="72">
        <v>54</v>
      </c>
      <c r="B65" s="72">
        <v>54</v>
      </c>
      <c r="C65" s="204" t="s">
        <v>1289</v>
      </c>
      <c r="D65" s="205" t="s">
        <v>184</v>
      </c>
      <c r="E65" s="182" t="s">
        <v>11</v>
      </c>
      <c r="F65" s="183">
        <v>73</v>
      </c>
      <c r="G65" s="72" t="str">
        <f t="shared" si="0"/>
        <v>Khá</v>
      </c>
      <c r="H65" s="206"/>
    </row>
    <row r="66" spans="1:8" x14ac:dyDescent="0.25">
      <c r="A66" s="72">
        <v>55</v>
      </c>
      <c r="B66" s="72">
        <v>55</v>
      </c>
      <c r="C66" s="204" t="s">
        <v>1290</v>
      </c>
      <c r="D66" s="205" t="s">
        <v>1291</v>
      </c>
      <c r="E66" s="182" t="s">
        <v>11</v>
      </c>
      <c r="F66" s="183">
        <v>73</v>
      </c>
      <c r="G66" s="72" t="str">
        <f t="shared" si="0"/>
        <v>Khá</v>
      </c>
      <c r="H66" s="206"/>
    </row>
    <row r="67" spans="1:8" x14ac:dyDescent="0.25">
      <c r="A67" s="72">
        <v>56</v>
      </c>
      <c r="B67" s="72">
        <v>56</v>
      </c>
      <c r="C67" s="204" t="s">
        <v>1292</v>
      </c>
      <c r="D67" s="205" t="s">
        <v>1293</v>
      </c>
      <c r="E67" s="182" t="s">
        <v>81</v>
      </c>
      <c r="F67" s="183">
        <v>78</v>
      </c>
      <c r="G67" s="72" t="str">
        <f t="shared" si="0"/>
        <v>Khá</v>
      </c>
      <c r="H67" s="206"/>
    </row>
    <row r="68" spans="1:8" x14ac:dyDescent="0.25">
      <c r="A68" s="72">
        <v>57</v>
      </c>
      <c r="B68" s="72">
        <v>57</v>
      </c>
      <c r="C68" s="204" t="s">
        <v>1294</v>
      </c>
      <c r="D68" s="205" t="s">
        <v>382</v>
      </c>
      <c r="E68" s="182" t="s">
        <v>81</v>
      </c>
      <c r="F68" s="183">
        <v>71</v>
      </c>
      <c r="G68" s="72" t="str">
        <f t="shared" si="0"/>
        <v>Khá</v>
      </c>
      <c r="H68" s="206"/>
    </row>
    <row r="69" spans="1:8" x14ac:dyDescent="0.25">
      <c r="A69" s="72">
        <v>58</v>
      </c>
      <c r="B69" s="72">
        <v>58</v>
      </c>
      <c r="C69" s="204" t="s">
        <v>1295</v>
      </c>
      <c r="D69" s="205" t="s">
        <v>1296</v>
      </c>
      <c r="E69" s="182" t="s">
        <v>279</v>
      </c>
      <c r="F69" s="183">
        <v>66</v>
      </c>
      <c r="G69" s="72" t="str">
        <f t="shared" si="0"/>
        <v>Khá</v>
      </c>
      <c r="H69" s="81"/>
    </row>
    <row r="70" spans="1:8" x14ac:dyDescent="0.25">
      <c r="A70" s="72">
        <v>59</v>
      </c>
      <c r="B70" s="72">
        <v>59</v>
      </c>
      <c r="C70" s="204" t="s">
        <v>1297</v>
      </c>
      <c r="D70" s="205" t="s">
        <v>1298</v>
      </c>
      <c r="E70" s="182" t="s">
        <v>57</v>
      </c>
      <c r="F70" s="183">
        <v>56</v>
      </c>
      <c r="G70" s="72" t="str">
        <f t="shared" si="0"/>
        <v>Trung bình</v>
      </c>
      <c r="H70" s="206"/>
    </row>
    <row r="71" spans="1:8" x14ac:dyDescent="0.25">
      <c r="A71" s="72">
        <v>60</v>
      </c>
      <c r="B71" s="72">
        <v>60</v>
      </c>
      <c r="C71" s="204" t="s">
        <v>1299</v>
      </c>
      <c r="D71" s="205" t="s">
        <v>1300</v>
      </c>
      <c r="E71" s="182" t="s">
        <v>57</v>
      </c>
      <c r="F71" s="183">
        <v>63</v>
      </c>
      <c r="G71" s="72" t="str">
        <f t="shared" si="0"/>
        <v>Trung bình</v>
      </c>
      <c r="H71" s="206" t="s">
        <v>627</v>
      </c>
    </row>
    <row r="72" spans="1:8" x14ac:dyDescent="0.25">
      <c r="A72" s="72">
        <v>61</v>
      </c>
      <c r="B72" s="72">
        <v>61</v>
      </c>
      <c r="C72" s="204" t="s">
        <v>1301</v>
      </c>
      <c r="D72" s="205" t="s">
        <v>206</v>
      </c>
      <c r="E72" s="182" t="s">
        <v>57</v>
      </c>
      <c r="F72" s="183">
        <v>66</v>
      </c>
      <c r="G72" s="72" t="str">
        <f t="shared" si="0"/>
        <v>Khá</v>
      </c>
      <c r="H72" s="206" t="s">
        <v>68</v>
      </c>
    </row>
    <row r="73" spans="1:8" x14ac:dyDescent="0.25">
      <c r="A73" s="72">
        <v>62</v>
      </c>
      <c r="B73" s="72">
        <v>62</v>
      </c>
      <c r="C73" s="204" t="s">
        <v>1302</v>
      </c>
      <c r="D73" s="205" t="s">
        <v>410</v>
      </c>
      <c r="E73" s="182" t="s">
        <v>315</v>
      </c>
      <c r="F73" s="183">
        <v>0</v>
      </c>
      <c r="G73" s="72" t="str">
        <f t="shared" si="0"/>
        <v>Kém</v>
      </c>
      <c r="H73" s="206" t="s">
        <v>1303</v>
      </c>
    </row>
    <row r="74" spans="1:8" x14ac:dyDescent="0.25">
      <c r="A74" s="72">
        <v>63</v>
      </c>
      <c r="B74" s="72">
        <v>63</v>
      </c>
      <c r="C74" s="204" t="s">
        <v>1304</v>
      </c>
      <c r="D74" s="205" t="s">
        <v>1305</v>
      </c>
      <c r="E74" s="182" t="s">
        <v>58</v>
      </c>
      <c r="F74" s="183">
        <v>76</v>
      </c>
      <c r="G74" s="72" t="str">
        <f t="shared" si="0"/>
        <v>Khá</v>
      </c>
      <c r="H74" s="206"/>
    </row>
    <row r="75" spans="1:8" x14ac:dyDescent="0.25">
      <c r="A75" s="72">
        <v>64</v>
      </c>
      <c r="B75" s="72">
        <v>64</v>
      </c>
      <c r="C75" s="204" t="s">
        <v>1306</v>
      </c>
      <c r="D75" s="205" t="s">
        <v>163</v>
      </c>
      <c r="E75" s="182" t="s">
        <v>59</v>
      </c>
      <c r="F75" s="183">
        <v>56</v>
      </c>
      <c r="G75" s="72" t="str">
        <f t="shared" si="0"/>
        <v>Trung bình</v>
      </c>
      <c r="H75" s="206"/>
    </row>
    <row r="76" spans="1:8" x14ac:dyDescent="0.25">
      <c r="A76" s="72">
        <v>65</v>
      </c>
      <c r="B76" s="72">
        <v>65</v>
      </c>
      <c r="C76" s="204" t="s">
        <v>1307</v>
      </c>
      <c r="D76" s="205" t="s">
        <v>18</v>
      </c>
      <c r="E76" s="182" t="s">
        <v>164</v>
      </c>
      <c r="F76" s="183">
        <v>82</v>
      </c>
      <c r="G76" s="72" t="str">
        <f t="shared" ref="G76:G85" si="1">IF(F76&gt;=90,"Xuất sắc",IF(F76&gt;=80,"Tốt",IF(F76&gt;=65,"Khá",IF(F76&gt;=50,"Trung bình",IF(F76&gt;=35,"Yếu","Kém")))))</f>
        <v>Tốt</v>
      </c>
      <c r="H76" s="206"/>
    </row>
    <row r="77" spans="1:8" x14ac:dyDescent="0.25">
      <c r="A77" s="72">
        <v>66</v>
      </c>
      <c r="B77" s="72">
        <v>66</v>
      </c>
      <c r="C77" s="204" t="s">
        <v>1308</v>
      </c>
      <c r="D77" s="205" t="s">
        <v>18</v>
      </c>
      <c r="E77" s="182" t="s">
        <v>61</v>
      </c>
      <c r="F77" s="183">
        <v>85</v>
      </c>
      <c r="G77" s="72" t="str">
        <f t="shared" si="1"/>
        <v>Tốt</v>
      </c>
      <c r="H77" s="206"/>
    </row>
    <row r="78" spans="1:8" x14ac:dyDescent="0.25">
      <c r="A78" s="72">
        <v>67</v>
      </c>
      <c r="B78" s="72">
        <v>67</v>
      </c>
      <c r="C78" s="204" t="s">
        <v>1309</v>
      </c>
      <c r="D78" s="205" t="s">
        <v>437</v>
      </c>
      <c r="E78" s="182" t="s">
        <v>12</v>
      </c>
      <c r="F78" s="183">
        <v>70</v>
      </c>
      <c r="G78" s="72" t="str">
        <f t="shared" si="1"/>
        <v>Khá</v>
      </c>
      <c r="H78" s="206"/>
    </row>
    <row r="79" spans="1:8" x14ac:dyDescent="0.25">
      <c r="A79" s="72">
        <v>68</v>
      </c>
      <c r="B79" s="72">
        <v>68</v>
      </c>
      <c r="C79" s="204" t="s">
        <v>1310</v>
      </c>
      <c r="D79" s="205" t="s">
        <v>1311</v>
      </c>
      <c r="E79" s="182" t="s">
        <v>12</v>
      </c>
      <c r="F79" s="183">
        <v>71</v>
      </c>
      <c r="G79" s="72" t="str">
        <f t="shared" si="1"/>
        <v>Khá</v>
      </c>
      <c r="H79" s="206"/>
    </row>
    <row r="80" spans="1:8" x14ac:dyDescent="0.25">
      <c r="A80" s="72">
        <v>69</v>
      </c>
      <c r="B80" s="72">
        <v>69</v>
      </c>
      <c r="C80" s="204" t="s">
        <v>1312</v>
      </c>
      <c r="D80" s="205" t="s">
        <v>434</v>
      </c>
      <c r="E80" s="182" t="s">
        <v>12</v>
      </c>
      <c r="F80" s="183">
        <v>75</v>
      </c>
      <c r="G80" s="72" t="str">
        <f t="shared" si="1"/>
        <v>Khá</v>
      </c>
      <c r="H80" s="206"/>
    </row>
    <row r="81" spans="1:8" x14ac:dyDescent="0.25">
      <c r="A81" s="72">
        <v>70</v>
      </c>
      <c r="B81" s="72">
        <v>70</v>
      </c>
      <c r="C81" s="204" t="s">
        <v>1313</v>
      </c>
      <c r="D81" s="205" t="s">
        <v>188</v>
      </c>
      <c r="E81" s="182" t="s">
        <v>154</v>
      </c>
      <c r="F81" s="183">
        <v>76</v>
      </c>
      <c r="G81" s="72" t="str">
        <f t="shared" si="1"/>
        <v>Khá</v>
      </c>
      <c r="H81" s="206"/>
    </row>
    <row r="82" spans="1:8" x14ac:dyDescent="0.25">
      <c r="A82" s="72">
        <v>71</v>
      </c>
      <c r="B82" s="72">
        <v>71</v>
      </c>
      <c r="C82" s="204" t="s">
        <v>1314</v>
      </c>
      <c r="D82" s="205" t="s">
        <v>1315</v>
      </c>
      <c r="E82" s="182" t="s">
        <v>30</v>
      </c>
      <c r="F82" s="184">
        <v>80</v>
      </c>
      <c r="G82" s="72" t="str">
        <f t="shared" si="1"/>
        <v>Tốt</v>
      </c>
      <c r="H82" s="208"/>
    </row>
    <row r="83" spans="1:8" x14ac:dyDescent="0.25">
      <c r="A83" s="72">
        <v>72</v>
      </c>
      <c r="B83" s="72">
        <v>72</v>
      </c>
      <c r="C83" s="204" t="s">
        <v>1316</v>
      </c>
      <c r="D83" s="205" t="s">
        <v>1317</v>
      </c>
      <c r="E83" s="182" t="s">
        <v>30</v>
      </c>
      <c r="F83" s="185">
        <v>76</v>
      </c>
      <c r="G83" s="72" t="str">
        <f t="shared" si="1"/>
        <v>Khá</v>
      </c>
      <c r="H83" s="81"/>
    </row>
    <row r="84" spans="1:8" x14ac:dyDescent="0.25">
      <c r="A84" s="72">
        <v>73</v>
      </c>
      <c r="B84" s="72">
        <v>73</v>
      </c>
      <c r="C84" s="204" t="s">
        <v>1318</v>
      </c>
      <c r="D84" s="205" t="s">
        <v>42</v>
      </c>
      <c r="E84" s="182" t="s">
        <v>65</v>
      </c>
      <c r="F84" s="185">
        <v>71</v>
      </c>
      <c r="G84" s="72" t="str">
        <f t="shared" si="1"/>
        <v>Khá</v>
      </c>
      <c r="H84" s="81"/>
    </row>
    <row r="85" spans="1:8" x14ac:dyDescent="0.25">
      <c r="A85" s="72">
        <v>74</v>
      </c>
      <c r="B85" s="72">
        <v>74</v>
      </c>
      <c r="C85" s="204" t="s">
        <v>1319</v>
      </c>
      <c r="D85" s="205" t="s">
        <v>150</v>
      </c>
      <c r="E85" s="182" t="s">
        <v>65</v>
      </c>
      <c r="F85" s="185">
        <v>73</v>
      </c>
      <c r="G85" s="72" t="str">
        <f t="shared" si="1"/>
        <v>Khá</v>
      </c>
      <c r="H85" s="81"/>
    </row>
    <row r="86" spans="1:8" x14ac:dyDescent="0.25">
      <c r="A86" s="72"/>
      <c r="B86" s="72"/>
      <c r="C86" s="90" t="s">
        <v>1320</v>
      </c>
      <c r="D86" s="191"/>
      <c r="E86" s="59"/>
      <c r="F86" s="209"/>
      <c r="G86" s="79"/>
      <c r="H86" s="81"/>
    </row>
    <row r="87" spans="1:8" ht="31.5" x14ac:dyDescent="0.25">
      <c r="A87" s="72">
        <v>75</v>
      </c>
      <c r="B87" s="72">
        <v>1</v>
      </c>
      <c r="C87" s="210" t="s">
        <v>1321</v>
      </c>
      <c r="D87" s="210" t="s">
        <v>1322</v>
      </c>
      <c r="E87" s="186" t="s">
        <v>34</v>
      </c>
      <c r="F87" s="209">
        <v>36</v>
      </c>
      <c r="G87" s="79"/>
      <c r="H87" s="211"/>
    </row>
    <row r="88" spans="1:8" ht="31.5" x14ac:dyDescent="0.25">
      <c r="A88" s="72">
        <v>76</v>
      </c>
      <c r="B88" s="72">
        <v>2</v>
      </c>
      <c r="C88" s="210" t="s">
        <v>1323</v>
      </c>
      <c r="D88" s="210" t="s">
        <v>1324</v>
      </c>
      <c r="E88" s="186" t="s">
        <v>39</v>
      </c>
      <c r="F88" s="209">
        <v>46</v>
      </c>
      <c r="G88" s="79"/>
      <c r="H88" s="211"/>
    </row>
    <row r="89" spans="1:8" ht="31.5" x14ac:dyDescent="0.25">
      <c r="A89" s="72">
        <v>77</v>
      </c>
      <c r="B89" s="72">
        <v>3</v>
      </c>
      <c r="C89" s="210" t="s">
        <v>1325</v>
      </c>
      <c r="D89" s="210" t="s">
        <v>1326</v>
      </c>
      <c r="E89" s="186" t="s">
        <v>524</v>
      </c>
      <c r="F89" s="212">
        <v>65</v>
      </c>
      <c r="G89" s="79"/>
      <c r="H89" s="211"/>
    </row>
    <row r="90" spans="1:8" ht="31.5" x14ac:dyDescent="0.25">
      <c r="A90" s="72">
        <v>78</v>
      </c>
      <c r="B90" s="72">
        <v>4</v>
      </c>
      <c r="C90" s="210" t="s">
        <v>1327</v>
      </c>
      <c r="D90" s="210" t="s">
        <v>426</v>
      </c>
      <c r="E90" s="186" t="s">
        <v>75</v>
      </c>
      <c r="F90" s="209">
        <v>70</v>
      </c>
      <c r="G90" s="79" t="str">
        <f t="shared" ref="G90:G151" si="2">IF(F90&gt;89, "Xuất sắc",IF(F90&gt;79, "Tốt",IF(F90&gt;64,"Khá",IF(F90&gt;49,"Trung Bình",IF(F90&gt;34,"Yếu","Kém")))))</f>
        <v>Khá</v>
      </c>
      <c r="H90" s="211"/>
    </row>
    <row r="91" spans="1:8" ht="31.5" x14ac:dyDescent="0.25">
      <c r="A91" s="72">
        <v>79</v>
      </c>
      <c r="B91" s="72">
        <v>5</v>
      </c>
      <c r="C91" s="213" t="s">
        <v>1328</v>
      </c>
      <c r="D91" s="213" t="s">
        <v>396</v>
      </c>
      <c r="E91" s="187" t="s">
        <v>53</v>
      </c>
      <c r="F91" s="209">
        <v>0</v>
      </c>
      <c r="G91" s="79" t="str">
        <f t="shared" si="2"/>
        <v>Kém</v>
      </c>
      <c r="H91" s="89" t="s">
        <v>1303</v>
      </c>
    </row>
    <row r="92" spans="1:8" ht="31.5" x14ac:dyDescent="0.25">
      <c r="A92" s="72">
        <v>80</v>
      </c>
      <c r="B92" s="72">
        <v>6</v>
      </c>
      <c r="C92" s="213" t="s">
        <v>1329</v>
      </c>
      <c r="D92" s="213" t="s">
        <v>1330</v>
      </c>
      <c r="E92" s="187" t="s">
        <v>8</v>
      </c>
      <c r="F92" s="209">
        <v>87</v>
      </c>
      <c r="G92" s="79" t="str">
        <f t="shared" si="2"/>
        <v>Tốt</v>
      </c>
      <c r="H92" s="89"/>
    </row>
    <row r="93" spans="1:8" ht="31.5" x14ac:dyDescent="0.25">
      <c r="A93" s="72">
        <v>81</v>
      </c>
      <c r="B93" s="72">
        <v>7</v>
      </c>
      <c r="C93" s="213" t="s">
        <v>1331</v>
      </c>
      <c r="D93" s="213" t="s">
        <v>235</v>
      </c>
      <c r="E93" s="187" t="s">
        <v>229</v>
      </c>
      <c r="F93" s="209">
        <v>0</v>
      </c>
      <c r="G93" s="79" t="str">
        <f t="shared" si="2"/>
        <v>Kém</v>
      </c>
      <c r="H93" s="89" t="s">
        <v>1303</v>
      </c>
    </row>
    <row r="94" spans="1:8" ht="31.5" x14ac:dyDescent="0.25">
      <c r="A94" s="72">
        <v>82</v>
      </c>
      <c r="B94" s="72">
        <v>8</v>
      </c>
      <c r="C94" s="213" t="s">
        <v>1332</v>
      </c>
      <c r="D94" s="213" t="s">
        <v>1333</v>
      </c>
      <c r="E94" s="187" t="s">
        <v>57</v>
      </c>
      <c r="F94" s="209">
        <v>62</v>
      </c>
      <c r="G94" s="79" t="str">
        <f t="shared" si="2"/>
        <v>Trung Bình</v>
      </c>
      <c r="H94" s="89"/>
    </row>
    <row r="95" spans="1:8" ht="31.5" x14ac:dyDescent="0.25">
      <c r="A95" s="72">
        <v>83</v>
      </c>
      <c r="B95" s="72">
        <v>9</v>
      </c>
      <c r="C95" s="213" t="s">
        <v>1334</v>
      </c>
      <c r="D95" s="213" t="s">
        <v>1335</v>
      </c>
      <c r="E95" s="187" t="s">
        <v>291</v>
      </c>
      <c r="F95" s="209">
        <v>43</v>
      </c>
      <c r="G95" s="79" t="str">
        <f t="shared" si="2"/>
        <v>Yếu</v>
      </c>
      <c r="H95" s="89" t="s">
        <v>109</v>
      </c>
    </row>
    <row r="96" spans="1:8" ht="31.5" x14ac:dyDescent="0.25">
      <c r="A96" s="72">
        <v>84</v>
      </c>
      <c r="B96" s="72">
        <v>10</v>
      </c>
      <c r="C96" s="213" t="s">
        <v>1336</v>
      </c>
      <c r="D96" s="213" t="s">
        <v>18</v>
      </c>
      <c r="E96" s="187" t="s">
        <v>17</v>
      </c>
      <c r="F96" s="209">
        <v>95</v>
      </c>
      <c r="G96" s="79" t="str">
        <f t="shared" si="2"/>
        <v>Xuất sắc</v>
      </c>
      <c r="H96" s="89"/>
    </row>
    <row r="97" spans="1:8" ht="31.5" x14ac:dyDescent="0.25">
      <c r="A97" s="72">
        <v>85</v>
      </c>
      <c r="B97" s="72">
        <v>11</v>
      </c>
      <c r="C97" s="213" t="s">
        <v>1337</v>
      </c>
      <c r="D97" s="213" t="s">
        <v>289</v>
      </c>
      <c r="E97" s="187" t="s">
        <v>59</v>
      </c>
      <c r="F97" s="209">
        <v>87</v>
      </c>
      <c r="G97" s="79" t="str">
        <f t="shared" si="2"/>
        <v>Tốt</v>
      </c>
      <c r="H97" s="89"/>
    </row>
    <row r="98" spans="1:8" ht="31.5" x14ac:dyDescent="0.25">
      <c r="A98" s="72">
        <v>86</v>
      </c>
      <c r="B98" s="72">
        <v>12</v>
      </c>
      <c r="C98" s="213" t="s">
        <v>1338</v>
      </c>
      <c r="D98" s="213" t="s">
        <v>102</v>
      </c>
      <c r="E98" s="187" t="s">
        <v>249</v>
      </c>
      <c r="F98" s="209">
        <v>76</v>
      </c>
      <c r="G98" s="79" t="str">
        <f t="shared" si="2"/>
        <v>Khá</v>
      </c>
      <c r="H98" s="89"/>
    </row>
    <row r="99" spans="1:8" ht="31.5" x14ac:dyDescent="0.25">
      <c r="A99" s="72">
        <v>87</v>
      </c>
      <c r="B99" s="72">
        <v>13</v>
      </c>
      <c r="C99" s="213" t="s">
        <v>1339</v>
      </c>
      <c r="D99" s="213" t="s">
        <v>1340</v>
      </c>
      <c r="E99" s="187" t="s">
        <v>141</v>
      </c>
      <c r="F99" s="209">
        <v>0</v>
      </c>
      <c r="G99" s="79" t="str">
        <f t="shared" si="2"/>
        <v>Kém</v>
      </c>
      <c r="H99" s="89" t="s">
        <v>1217</v>
      </c>
    </row>
    <row r="100" spans="1:8" ht="31.5" x14ac:dyDescent="0.25">
      <c r="A100" s="72">
        <v>88</v>
      </c>
      <c r="B100" s="72">
        <v>14</v>
      </c>
      <c r="C100" s="213" t="s">
        <v>1341</v>
      </c>
      <c r="D100" s="213" t="s">
        <v>489</v>
      </c>
      <c r="E100" s="187" t="s">
        <v>208</v>
      </c>
      <c r="F100" s="209">
        <v>82</v>
      </c>
      <c r="G100" s="79" t="str">
        <f t="shared" si="2"/>
        <v>Tốt</v>
      </c>
      <c r="H100" s="211"/>
    </row>
    <row r="101" spans="1:8" ht="31.5" x14ac:dyDescent="0.25">
      <c r="A101" s="72">
        <v>89</v>
      </c>
      <c r="B101" s="72">
        <v>15</v>
      </c>
      <c r="C101" s="213" t="s">
        <v>1342</v>
      </c>
      <c r="D101" s="213" t="s">
        <v>1343</v>
      </c>
      <c r="E101" s="187" t="s">
        <v>65</v>
      </c>
      <c r="F101" s="209">
        <v>69</v>
      </c>
      <c r="G101" s="79" t="str">
        <f t="shared" si="2"/>
        <v>Khá</v>
      </c>
      <c r="H101" s="211"/>
    </row>
    <row r="102" spans="1:8" ht="31.5" x14ac:dyDescent="0.25">
      <c r="A102" s="72">
        <v>90</v>
      </c>
      <c r="B102" s="72">
        <v>16</v>
      </c>
      <c r="C102" s="210" t="s">
        <v>1344</v>
      </c>
      <c r="D102" s="214" t="s">
        <v>42</v>
      </c>
      <c r="E102" s="188" t="s">
        <v>65</v>
      </c>
      <c r="F102" s="209">
        <v>69</v>
      </c>
      <c r="G102" s="79" t="str">
        <f t="shared" si="2"/>
        <v>Khá</v>
      </c>
      <c r="H102" s="211"/>
    </row>
    <row r="103" spans="1:8" x14ac:dyDescent="0.25">
      <c r="A103" s="72"/>
      <c r="B103" s="72"/>
      <c r="C103" s="90" t="s">
        <v>1345</v>
      </c>
      <c r="D103" s="191"/>
      <c r="E103" s="189"/>
      <c r="F103" s="190"/>
      <c r="G103" s="79"/>
      <c r="H103" s="81"/>
    </row>
    <row r="104" spans="1:8" ht="31.5" x14ac:dyDescent="0.25">
      <c r="A104" s="72">
        <v>91</v>
      </c>
      <c r="B104" s="72">
        <v>1</v>
      </c>
      <c r="C104" s="192" t="s">
        <v>1346</v>
      </c>
      <c r="D104" s="193" t="s">
        <v>420</v>
      </c>
      <c r="E104" s="194" t="s">
        <v>34</v>
      </c>
      <c r="F104" s="195">
        <v>80</v>
      </c>
      <c r="G104" s="79" t="str">
        <f t="shared" si="2"/>
        <v>Tốt</v>
      </c>
      <c r="H104" s="81"/>
    </row>
    <row r="105" spans="1:8" ht="31.5" x14ac:dyDescent="0.25">
      <c r="A105" s="72">
        <v>92</v>
      </c>
      <c r="B105" s="72">
        <v>2</v>
      </c>
      <c r="C105" s="192" t="s">
        <v>1347</v>
      </c>
      <c r="D105" s="193" t="s">
        <v>150</v>
      </c>
      <c r="E105" s="194" t="s">
        <v>34</v>
      </c>
      <c r="F105" s="196">
        <v>95</v>
      </c>
      <c r="G105" s="79" t="str">
        <f t="shared" si="2"/>
        <v>Xuất sắc</v>
      </c>
      <c r="H105" s="81"/>
    </row>
    <row r="106" spans="1:8" ht="31.5" x14ac:dyDescent="0.25">
      <c r="A106" s="72">
        <v>93</v>
      </c>
      <c r="B106" s="72">
        <v>3</v>
      </c>
      <c r="C106" s="192" t="s">
        <v>1348</v>
      </c>
      <c r="D106" s="193" t="s">
        <v>36</v>
      </c>
      <c r="E106" s="194" t="s">
        <v>129</v>
      </c>
      <c r="F106" s="196">
        <v>80</v>
      </c>
      <c r="G106" s="79" t="str">
        <f t="shared" si="2"/>
        <v>Tốt</v>
      </c>
      <c r="H106" s="81"/>
    </row>
    <row r="107" spans="1:8" ht="31.5" x14ac:dyDescent="0.25">
      <c r="A107" s="72">
        <v>94</v>
      </c>
      <c r="B107" s="72">
        <v>4</v>
      </c>
      <c r="C107" s="192" t="s">
        <v>1349</v>
      </c>
      <c r="D107" s="193" t="s">
        <v>1350</v>
      </c>
      <c r="E107" s="194" t="s">
        <v>1351</v>
      </c>
      <c r="F107" s="196">
        <v>76</v>
      </c>
      <c r="G107" s="79" t="str">
        <f t="shared" si="2"/>
        <v>Khá</v>
      </c>
      <c r="H107" s="81"/>
    </row>
    <row r="108" spans="1:8" ht="31.5" x14ac:dyDescent="0.25">
      <c r="A108" s="72">
        <v>95</v>
      </c>
      <c r="B108" s="72">
        <v>5</v>
      </c>
      <c r="C108" s="192" t="s">
        <v>1352</v>
      </c>
      <c r="D108" s="193" t="s">
        <v>228</v>
      </c>
      <c r="E108" s="194" t="s">
        <v>6</v>
      </c>
      <c r="F108" s="196">
        <v>0</v>
      </c>
      <c r="G108" s="79" t="str">
        <f t="shared" si="2"/>
        <v>Kém</v>
      </c>
      <c r="H108" s="197" t="s">
        <v>1303</v>
      </c>
    </row>
    <row r="109" spans="1:8" ht="31.5" x14ac:dyDescent="0.25">
      <c r="A109" s="72">
        <v>96</v>
      </c>
      <c r="B109" s="72">
        <v>6</v>
      </c>
      <c r="C109" s="192" t="s">
        <v>1353</v>
      </c>
      <c r="D109" s="193" t="s">
        <v>1354</v>
      </c>
      <c r="E109" s="194" t="s">
        <v>6</v>
      </c>
      <c r="F109" s="195">
        <v>62</v>
      </c>
      <c r="G109" s="79" t="str">
        <f t="shared" si="2"/>
        <v>Trung Bình</v>
      </c>
      <c r="H109" s="81"/>
    </row>
    <row r="110" spans="1:8" ht="31.5" x14ac:dyDescent="0.25">
      <c r="A110" s="72">
        <v>97</v>
      </c>
      <c r="B110" s="72">
        <v>7</v>
      </c>
      <c r="C110" s="192" t="s">
        <v>1355</v>
      </c>
      <c r="D110" s="193" t="s">
        <v>86</v>
      </c>
      <c r="E110" s="194" t="s">
        <v>316</v>
      </c>
      <c r="F110" s="196">
        <v>80</v>
      </c>
      <c r="G110" s="79" t="str">
        <f t="shared" si="2"/>
        <v>Tốt</v>
      </c>
      <c r="H110" s="81"/>
    </row>
    <row r="111" spans="1:8" ht="31.5" x14ac:dyDescent="0.25">
      <c r="A111" s="72">
        <v>98</v>
      </c>
      <c r="B111" s="72">
        <v>8</v>
      </c>
      <c r="C111" s="192" t="s">
        <v>1356</v>
      </c>
      <c r="D111" s="193" t="s">
        <v>500</v>
      </c>
      <c r="E111" s="194" t="s">
        <v>453</v>
      </c>
      <c r="F111" s="196">
        <v>0</v>
      </c>
      <c r="G111" s="79" t="str">
        <f t="shared" si="2"/>
        <v>Kém</v>
      </c>
      <c r="H111" s="197" t="s">
        <v>1217</v>
      </c>
    </row>
    <row r="112" spans="1:8" ht="31.5" x14ac:dyDescent="0.25">
      <c r="A112" s="72">
        <v>99</v>
      </c>
      <c r="B112" s="72">
        <v>9</v>
      </c>
      <c r="C112" s="192" t="s">
        <v>1357</v>
      </c>
      <c r="D112" s="193" t="s">
        <v>211</v>
      </c>
      <c r="E112" s="194" t="s">
        <v>14</v>
      </c>
      <c r="F112" s="196">
        <v>71</v>
      </c>
      <c r="G112" s="79" t="str">
        <f t="shared" si="2"/>
        <v>Khá</v>
      </c>
      <c r="H112" s="81"/>
    </row>
    <row r="113" spans="1:8" ht="31.5" x14ac:dyDescent="0.25">
      <c r="A113" s="72">
        <v>100</v>
      </c>
      <c r="B113" s="72">
        <v>10</v>
      </c>
      <c r="C113" s="192" t="s">
        <v>1358</v>
      </c>
      <c r="D113" s="193" t="s">
        <v>1359</v>
      </c>
      <c r="E113" s="194" t="s">
        <v>1360</v>
      </c>
      <c r="F113" s="196">
        <v>91</v>
      </c>
      <c r="G113" s="79" t="str">
        <f t="shared" si="2"/>
        <v>Xuất sắc</v>
      </c>
      <c r="H113" s="81"/>
    </row>
    <row r="114" spans="1:8" ht="31.5" x14ac:dyDescent="0.25">
      <c r="A114" s="72">
        <v>101</v>
      </c>
      <c r="B114" s="72">
        <v>11</v>
      </c>
      <c r="C114" s="192" t="s">
        <v>1361</v>
      </c>
      <c r="D114" s="193" t="s">
        <v>465</v>
      </c>
      <c r="E114" s="194" t="s">
        <v>45</v>
      </c>
      <c r="F114" s="195">
        <v>80</v>
      </c>
      <c r="G114" s="79" t="str">
        <f t="shared" si="2"/>
        <v>Tốt</v>
      </c>
      <c r="H114" s="81"/>
    </row>
    <row r="115" spans="1:8" ht="31.5" x14ac:dyDescent="0.25">
      <c r="A115" s="72">
        <v>102</v>
      </c>
      <c r="B115" s="72">
        <v>12</v>
      </c>
      <c r="C115" s="192" t="s">
        <v>1362</v>
      </c>
      <c r="D115" s="193" t="s">
        <v>411</v>
      </c>
      <c r="E115" s="194" t="s">
        <v>93</v>
      </c>
      <c r="F115" s="196">
        <v>0</v>
      </c>
      <c r="G115" s="79" t="str">
        <f t="shared" si="2"/>
        <v>Kém</v>
      </c>
      <c r="H115" s="197" t="s">
        <v>1217</v>
      </c>
    </row>
    <row r="116" spans="1:8" ht="31.5" x14ac:dyDescent="0.25">
      <c r="A116" s="72">
        <v>103</v>
      </c>
      <c r="B116" s="72">
        <v>13</v>
      </c>
      <c r="C116" s="192" t="s">
        <v>1363</v>
      </c>
      <c r="D116" s="193" t="s">
        <v>474</v>
      </c>
      <c r="E116" s="194" t="s">
        <v>75</v>
      </c>
      <c r="F116" s="196">
        <v>86</v>
      </c>
      <c r="G116" s="79" t="str">
        <f t="shared" si="2"/>
        <v>Tốt</v>
      </c>
      <c r="H116" s="81"/>
    </row>
    <row r="117" spans="1:8" ht="31.5" x14ac:dyDescent="0.25">
      <c r="A117" s="72">
        <v>104</v>
      </c>
      <c r="B117" s="72">
        <v>14</v>
      </c>
      <c r="C117" s="192" t="s">
        <v>1364</v>
      </c>
      <c r="D117" s="193" t="s">
        <v>390</v>
      </c>
      <c r="E117" s="194" t="s">
        <v>21</v>
      </c>
      <c r="F117" s="196">
        <v>92</v>
      </c>
      <c r="G117" s="79" t="str">
        <f t="shared" si="2"/>
        <v>Xuất sắc</v>
      </c>
      <c r="H117" s="81"/>
    </row>
    <row r="118" spans="1:8" ht="31.5" x14ac:dyDescent="0.25">
      <c r="A118" s="72">
        <v>105</v>
      </c>
      <c r="B118" s="72">
        <v>15</v>
      </c>
      <c r="C118" s="192" t="s">
        <v>1365</v>
      </c>
      <c r="D118" s="193" t="s">
        <v>238</v>
      </c>
      <c r="E118" s="194" t="s">
        <v>169</v>
      </c>
      <c r="F118" s="196">
        <v>81</v>
      </c>
      <c r="G118" s="79" t="str">
        <f t="shared" si="2"/>
        <v>Tốt</v>
      </c>
      <c r="H118" s="81"/>
    </row>
    <row r="119" spans="1:8" ht="31.5" x14ac:dyDescent="0.25">
      <c r="A119" s="72">
        <v>106</v>
      </c>
      <c r="B119" s="72">
        <v>16</v>
      </c>
      <c r="C119" s="192" t="s">
        <v>1366</v>
      </c>
      <c r="D119" s="193" t="s">
        <v>264</v>
      </c>
      <c r="E119" s="194" t="s">
        <v>275</v>
      </c>
      <c r="F119" s="196">
        <v>66</v>
      </c>
      <c r="G119" s="79" t="str">
        <f t="shared" si="2"/>
        <v>Khá</v>
      </c>
      <c r="H119" s="81"/>
    </row>
    <row r="120" spans="1:8" ht="31.5" x14ac:dyDescent="0.25">
      <c r="A120" s="72">
        <v>107</v>
      </c>
      <c r="B120" s="72">
        <v>17</v>
      </c>
      <c r="C120" s="192" t="s">
        <v>1367</v>
      </c>
      <c r="D120" s="193" t="s">
        <v>463</v>
      </c>
      <c r="E120" s="194" t="s">
        <v>275</v>
      </c>
      <c r="F120" s="196">
        <v>86</v>
      </c>
      <c r="G120" s="79" t="str">
        <f t="shared" si="2"/>
        <v>Tốt</v>
      </c>
      <c r="H120" s="197"/>
    </row>
    <row r="121" spans="1:8" ht="31.5" x14ac:dyDescent="0.25">
      <c r="A121" s="72">
        <v>108</v>
      </c>
      <c r="B121" s="72">
        <v>18</v>
      </c>
      <c r="C121" s="198" t="s">
        <v>1368</v>
      </c>
      <c r="D121" s="199" t="s">
        <v>529</v>
      </c>
      <c r="E121" s="200" t="s">
        <v>275</v>
      </c>
      <c r="F121" s="184">
        <v>0</v>
      </c>
      <c r="G121" s="79" t="str">
        <f t="shared" si="2"/>
        <v>Kém</v>
      </c>
      <c r="H121" s="197" t="s">
        <v>1303</v>
      </c>
    </row>
    <row r="122" spans="1:8" ht="31.5" x14ac:dyDescent="0.25">
      <c r="A122" s="72">
        <v>109</v>
      </c>
      <c r="B122" s="72">
        <v>19</v>
      </c>
      <c r="C122" s="192" t="s">
        <v>1369</v>
      </c>
      <c r="D122" s="193" t="s">
        <v>1370</v>
      </c>
      <c r="E122" s="194" t="s">
        <v>258</v>
      </c>
      <c r="F122" s="196">
        <v>35</v>
      </c>
      <c r="G122" s="79" t="str">
        <f t="shared" si="2"/>
        <v>Yếu</v>
      </c>
      <c r="H122" s="197"/>
    </row>
    <row r="123" spans="1:8" ht="31.5" x14ac:dyDescent="0.25">
      <c r="A123" s="72">
        <v>110</v>
      </c>
      <c r="B123" s="72">
        <v>20</v>
      </c>
      <c r="C123" s="192" t="s">
        <v>1371</v>
      </c>
      <c r="D123" s="193" t="s">
        <v>526</v>
      </c>
      <c r="E123" s="194" t="s">
        <v>96</v>
      </c>
      <c r="F123" s="196">
        <v>90</v>
      </c>
      <c r="G123" s="79" t="str">
        <f t="shared" si="2"/>
        <v>Xuất sắc</v>
      </c>
      <c r="H123" s="81"/>
    </row>
    <row r="124" spans="1:8" ht="31.5" x14ac:dyDescent="0.25">
      <c r="A124" s="72">
        <v>111</v>
      </c>
      <c r="B124" s="72">
        <v>21</v>
      </c>
      <c r="C124" s="192" t="s">
        <v>1372</v>
      </c>
      <c r="D124" s="193" t="s">
        <v>277</v>
      </c>
      <c r="E124" s="194" t="s">
        <v>53</v>
      </c>
      <c r="F124" s="196">
        <v>66</v>
      </c>
      <c r="G124" s="79" t="str">
        <f t="shared" si="2"/>
        <v>Khá</v>
      </c>
      <c r="H124" s="81"/>
    </row>
    <row r="125" spans="1:8" ht="31.5" x14ac:dyDescent="0.25">
      <c r="A125" s="72">
        <v>112</v>
      </c>
      <c r="B125" s="72">
        <v>22</v>
      </c>
      <c r="C125" s="192" t="s">
        <v>1373</v>
      </c>
      <c r="D125" s="193" t="s">
        <v>467</v>
      </c>
      <c r="E125" s="194" t="s">
        <v>8</v>
      </c>
      <c r="F125" s="196">
        <v>93</v>
      </c>
      <c r="G125" s="79" t="str">
        <f t="shared" si="2"/>
        <v>Xuất sắc</v>
      </c>
      <c r="H125" s="81"/>
    </row>
    <row r="126" spans="1:8" ht="31.5" x14ac:dyDescent="0.25">
      <c r="A126" s="72">
        <v>113</v>
      </c>
      <c r="B126" s="72">
        <v>23</v>
      </c>
      <c r="C126" s="192" t="s">
        <v>1374</v>
      </c>
      <c r="D126" s="193" t="s">
        <v>1375</v>
      </c>
      <c r="E126" s="194" t="s">
        <v>229</v>
      </c>
      <c r="F126" s="196">
        <v>66</v>
      </c>
      <c r="G126" s="79" t="str">
        <f t="shared" si="2"/>
        <v>Khá</v>
      </c>
      <c r="H126" s="81"/>
    </row>
    <row r="127" spans="1:8" ht="31.5" x14ac:dyDescent="0.25">
      <c r="A127" s="72">
        <v>114</v>
      </c>
      <c r="B127" s="72">
        <v>24</v>
      </c>
      <c r="C127" s="192" t="s">
        <v>1376</v>
      </c>
      <c r="D127" s="193" t="s">
        <v>1377</v>
      </c>
      <c r="E127" s="194" t="s">
        <v>229</v>
      </c>
      <c r="F127" s="196">
        <v>0</v>
      </c>
      <c r="G127" s="79" t="str">
        <f t="shared" si="2"/>
        <v>Kém</v>
      </c>
      <c r="H127" s="197" t="s">
        <v>1217</v>
      </c>
    </row>
    <row r="128" spans="1:8" ht="31.5" x14ac:dyDescent="0.25">
      <c r="A128" s="72">
        <v>115</v>
      </c>
      <c r="B128" s="72">
        <v>25</v>
      </c>
      <c r="C128" s="192" t="s">
        <v>1378</v>
      </c>
      <c r="D128" s="193" t="s">
        <v>1379</v>
      </c>
      <c r="E128" s="194" t="s">
        <v>1380</v>
      </c>
      <c r="F128" s="196">
        <v>81</v>
      </c>
      <c r="G128" s="79" t="str">
        <f t="shared" si="2"/>
        <v>Tốt</v>
      </c>
      <c r="H128" s="81"/>
    </row>
    <row r="129" spans="1:8" ht="31.5" x14ac:dyDescent="0.25">
      <c r="A129" s="72">
        <v>116</v>
      </c>
      <c r="B129" s="72">
        <v>26</v>
      </c>
      <c r="C129" s="192" t="s">
        <v>1381</v>
      </c>
      <c r="D129" s="193" t="s">
        <v>86</v>
      </c>
      <c r="E129" s="194" t="s">
        <v>114</v>
      </c>
      <c r="F129" s="195">
        <v>70</v>
      </c>
      <c r="G129" s="79" t="str">
        <f t="shared" si="2"/>
        <v>Khá</v>
      </c>
      <c r="H129" s="81"/>
    </row>
    <row r="130" spans="1:8" ht="31.5" x14ac:dyDescent="0.25">
      <c r="A130" s="72">
        <v>117</v>
      </c>
      <c r="B130" s="72">
        <v>27</v>
      </c>
      <c r="C130" s="192" t="s">
        <v>1382</v>
      </c>
      <c r="D130" s="193" t="s">
        <v>44</v>
      </c>
      <c r="E130" s="194" t="s">
        <v>26</v>
      </c>
      <c r="F130" s="196">
        <v>91</v>
      </c>
      <c r="G130" s="79" t="str">
        <f t="shared" si="2"/>
        <v>Xuất sắc</v>
      </c>
      <c r="H130" s="81"/>
    </row>
    <row r="131" spans="1:8" ht="31.5" x14ac:dyDescent="0.25">
      <c r="A131" s="72">
        <v>118</v>
      </c>
      <c r="B131" s="72">
        <v>28</v>
      </c>
      <c r="C131" s="192" t="s">
        <v>1383</v>
      </c>
      <c r="D131" s="193" t="s">
        <v>1384</v>
      </c>
      <c r="E131" s="194" t="s">
        <v>11</v>
      </c>
      <c r="F131" s="195">
        <v>96</v>
      </c>
      <c r="G131" s="79" t="str">
        <f t="shared" si="2"/>
        <v>Xuất sắc</v>
      </c>
      <c r="H131" s="81"/>
    </row>
    <row r="132" spans="1:8" ht="31.5" x14ac:dyDescent="0.25">
      <c r="A132" s="72">
        <v>119</v>
      </c>
      <c r="B132" s="72">
        <v>29</v>
      </c>
      <c r="C132" s="192" t="s">
        <v>1385</v>
      </c>
      <c r="D132" s="193" t="s">
        <v>1386</v>
      </c>
      <c r="E132" s="194" t="s">
        <v>57</v>
      </c>
      <c r="F132" s="196">
        <v>61</v>
      </c>
      <c r="G132" s="79" t="str">
        <f t="shared" si="2"/>
        <v>Trung Bình</v>
      </c>
      <c r="H132" s="197" t="s">
        <v>68</v>
      </c>
    </row>
    <row r="133" spans="1:8" ht="31.5" x14ac:dyDescent="0.25">
      <c r="A133" s="72">
        <v>120</v>
      </c>
      <c r="B133" s="72">
        <v>30</v>
      </c>
      <c r="C133" s="192" t="s">
        <v>1387</v>
      </c>
      <c r="D133" s="193" t="s">
        <v>1388</v>
      </c>
      <c r="E133" s="194" t="s">
        <v>291</v>
      </c>
      <c r="F133" s="196">
        <v>66</v>
      </c>
      <c r="G133" s="79" t="str">
        <f t="shared" si="2"/>
        <v>Khá</v>
      </c>
      <c r="H133" s="81"/>
    </row>
    <row r="134" spans="1:8" ht="31.5" x14ac:dyDescent="0.25">
      <c r="A134" s="72">
        <v>121</v>
      </c>
      <c r="B134" s="72">
        <v>31</v>
      </c>
      <c r="C134" s="192" t="s">
        <v>1389</v>
      </c>
      <c r="D134" s="193" t="s">
        <v>1390</v>
      </c>
      <c r="E134" s="194" t="s">
        <v>1391</v>
      </c>
      <c r="F134" s="196">
        <v>91</v>
      </c>
      <c r="G134" s="79" t="str">
        <f t="shared" si="2"/>
        <v>Xuất sắc</v>
      </c>
      <c r="H134" s="81"/>
    </row>
    <row r="135" spans="1:8" ht="31.5" x14ac:dyDescent="0.25">
      <c r="A135" s="72">
        <v>122</v>
      </c>
      <c r="B135" s="72">
        <v>32</v>
      </c>
      <c r="C135" s="192" t="s">
        <v>1392</v>
      </c>
      <c r="D135" s="193" t="s">
        <v>300</v>
      </c>
      <c r="E135" s="194" t="s">
        <v>87</v>
      </c>
      <c r="F135" s="196">
        <v>35</v>
      </c>
      <c r="G135" s="79" t="str">
        <f t="shared" si="2"/>
        <v>Yếu</v>
      </c>
      <c r="H135" s="197" t="s">
        <v>68</v>
      </c>
    </row>
    <row r="136" spans="1:8" ht="31.5" x14ac:dyDescent="0.25">
      <c r="A136" s="72">
        <v>123</v>
      </c>
      <c r="B136" s="72">
        <v>33</v>
      </c>
      <c r="C136" s="192" t="s">
        <v>1393</v>
      </c>
      <c r="D136" s="193" t="s">
        <v>76</v>
      </c>
      <c r="E136" s="194" t="s">
        <v>87</v>
      </c>
      <c r="F136" s="196">
        <v>91</v>
      </c>
      <c r="G136" s="79" t="str">
        <f t="shared" si="2"/>
        <v>Xuất sắc</v>
      </c>
      <c r="H136" s="81"/>
    </row>
    <row r="137" spans="1:8" ht="31.5" x14ac:dyDescent="0.25">
      <c r="A137" s="72">
        <v>124</v>
      </c>
      <c r="B137" s="72">
        <v>34</v>
      </c>
      <c r="C137" s="192" t="s">
        <v>1394</v>
      </c>
      <c r="D137" s="193" t="s">
        <v>284</v>
      </c>
      <c r="E137" s="194" t="s">
        <v>1395</v>
      </c>
      <c r="F137" s="196">
        <v>71</v>
      </c>
      <c r="G137" s="79" t="str">
        <f t="shared" si="2"/>
        <v>Khá</v>
      </c>
      <c r="H137" s="81"/>
    </row>
    <row r="138" spans="1:8" ht="31.5" x14ac:dyDescent="0.25">
      <c r="A138" s="72">
        <v>125</v>
      </c>
      <c r="B138" s="72">
        <v>35</v>
      </c>
      <c r="C138" s="192" t="s">
        <v>1396</v>
      </c>
      <c r="D138" s="193" t="s">
        <v>1397</v>
      </c>
      <c r="E138" s="194" t="s">
        <v>141</v>
      </c>
      <c r="F138" s="196">
        <v>94</v>
      </c>
      <c r="G138" s="79" t="str">
        <f t="shared" si="2"/>
        <v>Xuất sắc</v>
      </c>
      <c r="H138" s="81"/>
    </row>
    <row r="139" spans="1:8" ht="31.5" x14ac:dyDescent="0.25">
      <c r="A139" s="72">
        <v>126</v>
      </c>
      <c r="B139" s="72">
        <v>36</v>
      </c>
      <c r="C139" s="192" t="s">
        <v>1398</v>
      </c>
      <c r="D139" s="193" t="s">
        <v>200</v>
      </c>
      <c r="E139" s="194" t="s">
        <v>143</v>
      </c>
      <c r="F139" s="196">
        <v>71</v>
      </c>
      <c r="G139" s="79" t="str">
        <f t="shared" si="2"/>
        <v>Khá</v>
      </c>
      <c r="H139" s="81"/>
    </row>
    <row r="140" spans="1:8" ht="31.5" x14ac:dyDescent="0.25">
      <c r="A140" s="72">
        <v>127</v>
      </c>
      <c r="B140" s="72">
        <v>37</v>
      </c>
      <c r="C140" s="192" t="s">
        <v>1399</v>
      </c>
      <c r="D140" s="193" t="s">
        <v>1400</v>
      </c>
      <c r="E140" s="194" t="s">
        <v>83</v>
      </c>
      <c r="F140" s="196">
        <v>80</v>
      </c>
      <c r="G140" s="79" t="str">
        <f t="shared" si="2"/>
        <v>Tốt</v>
      </c>
      <c r="H140" s="81"/>
    </row>
    <row r="141" spans="1:8" ht="31.5" x14ac:dyDescent="0.25">
      <c r="A141" s="72">
        <v>128</v>
      </c>
      <c r="B141" s="72">
        <v>38</v>
      </c>
      <c r="C141" s="192" t="s">
        <v>1401</v>
      </c>
      <c r="D141" s="193" t="s">
        <v>185</v>
      </c>
      <c r="E141" s="194" t="s">
        <v>59</v>
      </c>
      <c r="F141" s="195">
        <v>61</v>
      </c>
      <c r="G141" s="79" t="str">
        <f t="shared" si="2"/>
        <v>Trung Bình</v>
      </c>
      <c r="H141" s="81"/>
    </row>
    <row r="142" spans="1:8" ht="31.5" x14ac:dyDescent="0.25">
      <c r="A142" s="72">
        <v>129</v>
      </c>
      <c r="B142" s="72">
        <v>39</v>
      </c>
      <c r="C142" s="192" t="s">
        <v>1402</v>
      </c>
      <c r="D142" s="193" t="s">
        <v>634</v>
      </c>
      <c r="E142" s="194" t="s">
        <v>59</v>
      </c>
      <c r="F142" s="196">
        <v>0</v>
      </c>
      <c r="G142" s="79" t="str">
        <f t="shared" si="2"/>
        <v>Kém</v>
      </c>
      <c r="H142" s="197" t="s">
        <v>1217</v>
      </c>
    </row>
    <row r="143" spans="1:8" ht="31.5" x14ac:dyDescent="0.25">
      <c r="A143" s="72">
        <v>130</v>
      </c>
      <c r="B143" s="72">
        <v>40</v>
      </c>
      <c r="C143" s="192" t="s">
        <v>1403</v>
      </c>
      <c r="D143" s="193" t="s">
        <v>161</v>
      </c>
      <c r="E143" s="194" t="s">
        <v>171</v>
      </c>
      <c r="F143" s="196">
        <v>61</v>
      </c>
      <c r="G143" s="79" t="str">
        <f t="shared" si="2"/>
        <v>Trung Bình</v>
      </c>
      <c r="H143" s="72"/>
    </row>
    <row r="144" spans="1:8" ht="31.5" x14ac:dyDescent="0.25">
      <c r="A144" s="72">
        <v>131</v>
      </c>
      <c r="B144" s="72">
        <v>41</v>
      </c>
      <c r="C144" s="192" t="s">
        <v>1404</v>
      </c>
      <c r="D144" s="193" t="s">
        <v>290</v>
      </c>
      <c r="E144" s="194" t="s">
        <v>23</v>
      </c>
      <c r="F144" s="196">
        <v>65</v>
      </c>
      <c r="G144" s="79" t="str">
        <f t="shared" si="2"/>
        <v>Khá</v>
      </c>
      <c r="H144" s="197" t="s">
        <v>68</v>
      </c>
    </row>
    <row r="145" spans="1:8" ht="31.5" x14ac:dyDescent="0.25">
      <c r="A145" s="72">
        <v>132</v>
      </c>
      <c r="B145" s="72">
        <v>42</v>
      </c>
      <c r="C145" s="192" t="s">
        <v>1405</v>
      </c>
      <c r="D145" s="193" t="s">
        <v>149</v>
      </c>
      <c r="E145" s="194" t="s">
        <v>12</v>
      </c>
      <c r="F145" s="196">
        <v>84</v>
      </c>
      <c r="G145" s="79" t="str">
        <f t="shared" si="2"/>
        <v>Tốt</v>
      </c>
      <c r="H145" s="72"/>
    </row>
    <row r="146" spans="1:8" ht="31.5" x14ac:dyDescent="0.25">
      <c r="A146" s="72">
        <v>133</v>
      </c>
      <c r="B146" s="72">
        <v>43</v>
      </c>
      <c r="C146" s="192" t="s">
        <v>1406</v>
      </c>
      <c r="D146" s="193" t="s">
        <v>260</v>
      </c>
      <c r="E146" s="194" t="s">
        <v>12</v>
      </c>
      <c r="F146" s="195">
        <v>65</v>
      </c>
      <c r="G146" s="79" t="str">
        <f t="shared" si="2"/>
        <v>Khá</v>
      </c>
      <c r="H146" s="72"/>
    </row>
    <row r="147" spans="1:8" ht="31.5" x14ac:dyDescent="0.25">
      <c r="A147" s="72">
        <v>134</v>
      </c>
      <c r="B147" s="72">
        <v>44</v>
      </c>
      <c r="C147" s="192" t="s">
        <v>1407</v>
      </c>
      <c r="D147" s="193" t="s">
        <v>168</v>
      </c>
      <c r="E147" s="194" t="s">
        <v>265</v>
      </c>
      <c r="F147" s="196">
        <v>76</v>
      </c>
      <c r="G147" s="79" t="str">
        <f t="shared" si="2"/>
        <v>Khá</v>
      </c>
      <c r="H147" s="72"/>
    </row>
    <row r="148" spans="1:8" ht="31.5" x14ac:dyDescent="0.25">
      <c r="A148" s="72">
        <v>135</v>
      </c>
      <c r="B148" s="72">
        <v>45</v>
      </c>
      <c r="C148" s="192" t="s">
        <v>1408</v>
      </c>
      <c r="D148" s="193" t="s">
        <v>48</v>
      </c>
      <c r="E148" s="194" t="s">
        <v>166</v>
      </c>
      <c r="F148" s="195">
        <v>80</v>
      </c>
      <c r="G148" s="79" t="str">
        <f t="shared" si="2"/>
        <v>Tốt</v>
      </c>
      <c r="H148" s="72"/>
    </row>
    <row r="149" spans="1:8" ht="31.5" x14ac:dyDescent="0.25">
      <c r="A149" s="72">
        <v>136</v>
      </c>
      <c r="B149" s="72">
        <v>46</v>
      </c>
      <c r="C149" s="192" t="s">
        <v>1409</v>
      </c>
      <c r="D149" s="193" t="s">
        <v>211</v>
      </c>
      <c r="E149" s="194" t="s">
        <v>166</v>
      </c>
      <c r="F149" s="196">
        <v>76</v>
      </c>
      <c r="G149" s="79" t="str">
        <f t="shared" si="2"/>
        <v>Khá</v>
      </c>
      <c r="H149" s="72"/>
    </row>
    <row r="150" spans="1:8" ht="31.5" x14ac:dyDescent="0.25">
      <c r="A150" s="72">
        <v>137</v>
      </c>
      <c r="B150" s="72">
        <v>47</v>
      </c>
      <c r="C150" s="192" t="s">
        <v>1410</v>
      </c>
      <c r="D150" s="193" t="s">
        <v>1411</v>
      </c>
      <c r="E150" s="194" t="s">
        <v>123</v>
      </c>
      <c r="F150" s="196">
        <v>71</v>
      </c>
      <c r="G150" s="79" t="str">
        <f t="shared" si="2"/>
        <v>Khá</v>
      </c>
      <c r="H150" s="72"/>
    </row>
    <row r="151" spans="1:8" ht="31.5" x14ac:dyDescent="0.25">
      <c r="A151" s="72">
        <v>138</v>
      </c>
      <c r="B151" s="72">
        <v>48</v>
      </c>
      <c r="C151" s="192" t="s">
        <v>1412</v>
      </c>
      <c r="D151" s="193" t="s">
        <v>176</v>
      </c>
      <c r="E151" s="194" t="s">
        <v>65</v>
      </c>
      <c r="F151" s="196">
        <v>66</v>
      </c>
      <c r="G151" s="79" t="str">
        <f t="shared" si="2"/>
        <v>Khá</v>
      </c>
      <c r="H151" s="72"/>
    </row>
    <row r="152" spans="1:8" x14ac:dyDescent="0.25">
      <c r="A152" s="5"/>
      <c r="B152" s="5"/>
      <c r="C152" s="103"/>
      <c r="D152" s="5"/>
      <c r="E152" s="48"/>
      <c r="F152" s="103"/>
      <c r="G152" s="5"/>
      <c r="H152" s="25"/>
    </row>
    <row r="153" spans="1:8" x14ac:dyDescent="0.25">
      <c r="A153" s="5"/>
      <c r="B153" s="5"/>
      <c r="C153" s="49" t="s">
        <v>442</v>
      </c>
      <c r="D153" s="50" t="s">
        <v>443</v>
      </c>
      <c r="E153" s="48"/>
      <c r="F153" s="103"/>
      <c r="G153" s="5"/>
      <c r="H153" s="25"/>
    </row>
    <row r="154" spans="1:8" x14ac:dyDescent="0.25">
      <c r="A154" s="5"/>
      <c r="B154" s="5"/>
      <c r="C154" s="51" t="s">
        <v>71</v>
      </c>
      <c r="D154" s="72">
        <v>14</v>
      </c>
      <c r="E154" s="103"/>
      <c r="F154" s="103"/>
      <c r="G154" s="5"/>
      <c r="H154" s="25"/>
    </row>
    <row r="155" spans="1:8" x14ac:dyDescent="0.25">
      <c r="A155" s="5"/>
      <c r="B155" s="5"/>
      <c r="C155" s="52" t="s">
        <v>31</v>
      </c>
      <c r="D155" s="72">
        <v>29</v>
      </c>
      <c r="E155" s="48"/>
      <c r="F155" s="103"/>
      <c r="G155" s="5"/>
      <c r="H155" s="25"/>
    </row>
    <row r="156" spans="1:8" x14ac:dyDescent="0.25">
      <c r="A156" s="5"/>
      <c r="B156" s="5"/>
      <c r="C156" s="52" t="s">
        <v>67</v>
      </c>
      <c r="D156" s="72">
        <v>48</v>
      </c>
      <c r="E156" s="48"/>
      <c r="F156" s="103"/>
      <c r="G156" s="5"/>
      <c r="H156" s="25"/>
    </row>
    <row r="157" spans="1:8" x14ac:dyDescent="0.25">
      <c r="A157" s="5"/>
      <c r="B157" s="5"/>
      <c r="C157" s="51" t="s">
        <v>94</v>
      </c>
      <c r="D157" s="72">
        <v>19</v>
      </c>
      <c r="E157" s="103"/>
      <c r="F157" s="103"/>
      <c r="G157" s="103"/>
      <c r="H157" s="25"/>
    </row>
    <row r="158" spans="1:8" x14ac:dyDescent="0.25">
      <c r="A158" s="5"/>
      <c r="B158" s="5"/>
      <c r="C158" s="52" t="s">
        <v>90</v>
      </c>
      <c r="D158" s="72">
        <v>11</v>
      </c>
      <c r="E158" s="48"/>
      <c r="F158" s="103"/>
      <c r="G158" s="5"/>
      <c r="H158" s="25"/>
    </row>
    <row r="159" spans="1:8" x14ac:dyDescent="0.25">
      <c r="A159" s="5"/>
      <c r="B159" s="5"/>
      <c r="C159" s="52" t="s">
        <v>267</v>
      </c>
      <c r="D159" s="72">
        <v>17</v>
      </c>
      <c r="E159" s="48"/>
      <c r="F159" s="103"/>
      <c r="G159" s="5"/>
      <c r="H159" s="25"/>
    </row>
    <row r="160" spans="1:8" x14ac:dyDescent="0.25">
      <c r="A160" s="5"/>
      <c r="B160" s="5"/>
      <c r="C160" s="52" t="s">
        <v>547</v>
      </c>
      <c r="D160" s="72">
        <v>0</v>
      </c>
      <c r="E160" s="48"/>
      <c r="F160" s="103"/>
      <c r="G160" s="5"/>
      <c r="H160" s="25"/>
    </row>
    <row r="161" spans="1:8" x14ac:dyDescent="0.25">
      <c r="A161" s="5"/>
      <c r="B161" s="5"/>
      <c r="C161" s="52" t="s">
        <v>359</v>
      </c>
      <c r="D161" s="72">
        <v>0</v>
      </c>
      <c r="E161" s="48"/>
      <c r="F161" s="103"/>
      <c r="G161" s="5"/>
      <c r="H161" s="25"/>
    </row>
    <row r="162" spans="1:8" x14ac:dyDescent="0.25">
      <c r="A162" s="5"/>
      <c r="B162" s="5"/>
      <c r="C162" s="53" t="s">
        <v>444</v>
      </c>
      <c r="D162" s="54">
        <v>138</v>
      </c>
      <c r="E162" s="48"/>
      <c r="F162" s="103"/>
      <c r="G162" s="5"/>
      <c r="H162" s="25"/>
    </row>
  </sheetData>
  <mergeCells count="9">
    <mergeCell ref="A9:H9"/>
    <mergeCell ref="A1:D1"/>
    <mergeCell ref="A2:D2"/>
    <mergeCell ref="E1:H1"/>
    <mergeCell ref="E2:H2"/>
    <mergeCell ref="A5:G5"/>
    <mergeCell ref="A7:G7"/>
    <mergeCell ref="A8:G8"/>
    <mergeCell ref="A6:G6"/>
  </mergeCells>
  <phoneticPr fontId="0" type="noConversion"/>
  <pageMargins left="0.55118110236220497" right="0.35433070866141703" top="0.59055118110236204" bottom="0.59055118110236204" header="0.511811023622047" footer="0.511811023622047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2"/>
  <sheetViews>
    <sheetView workbookViewId="0">
      <selection activeCell="K7" sqref="K7"/>
    </sheetView>
  </sheetViews>
  <sheetFormatPr defaultRowHeight="15.75" x14ac:dyDescent="0.25"/>
  <cols>
    <col min="1" max="1" width="4.75" style="30" customWidth="1"/>
    <col min="2" max="2" width="5.125" style="30" customWidth="1"/>
    <col min="3" max="3" width="18.25" style="1" customWidth="1"/>
    <col min="4" max="4" width="16.375" style="1" customWidth="1"/>
    <col min="5" max="5" width="9.75" style="30" customWidth="1"/>
    <col min="6" max="6" width="8.5" style="30" customWidth="1"/>
    <col min="7" max="7" width="11.5" style="30" customWidth="1"/>
    <col min="8" max="8" width="13.375" style="1" customWidth="1"/>
    <col min="9" max="16384" width="9" style="1"/>
  </cols>
  <sheetData>
    <row r="1" spans="1:8" s="4" customFormat="1" x14ac:dyDescent="0.25">
      <c r="A1" s="340" t="s">
        <v>1</v>
      </c>
      <c r="B1" s="340"/>
      <c r="C1" s="340"/>
      <c r="D1" s="340"/>
      <c r="E1" s="2" t="s">
        <v>2</v>
      </c>
      <c r="F1" s="26"/>
      <c r="G1" s="27"/>
    </row>
    <row r="2" spans="1:8" s="4" customFormat="1" x14ac:dyDescent="0.25">
      <c r="A2" s="343" t="s">
        <v>3</v>
      </c>
      <c r="B2" s="343"/>
      <c r="C2" s="343"/>
      <c r="D2" s="343"/>
      <c r="F2" s="9" t="s">
        <v>306</v>
      </c>
      <c r="G2" s="9"/>
    </row>
    <row r="3" spans="1:8" s="4" customFormat="1" x14ac:dyDescent="0.25">
      <c r="A3" s="26"/>
      <c r="B3" s="26"/>
      <c r="C3" s="26"/>
      <c r="D3" s="2"/>
      <c r="E3" s="27"/>
      <c r="F3" s="27"/>
      <c r="G3" s="27"/>
    </row>
    <row r="4" spans="1:8" s="4" customFormat="1" x14ac:dyDescent="0.25">
      <c r="A4" s="27"/>
      <c r="B4" s="27" t="s">
        <v>268</v>
      </c>
      <c r="E4" s="27"/>
      <c r="F4" s="27"/>
      <c r="G4" s="27"/>
    </row>
    <row r="5" spans="1:8" s="4" customFormat="1" ht="18.75" x14ac:dyDescent="0.3">
      <c r="A5" s="348" t="s">
        <v>445</v>
      </c>
      <c r="B5" s="348"/>
      <c r="C5" s="348"/>
      <c r="D5" s="348"/>
      <c r="E5" s="348"/>
      <c r="F5" s="348"/>
      <c r="G5" s="348"/>
    </row>
    <row r="6" spans="1:8" s="4" customFormat="1" ht="18.75" x14ac:dyDescent="0.3">
      <c r="A6" s="348" t="s">
        <v>305</v>
      </c>
      <c r="B6" s="348"/>
      <c r="C6" s="348"/>
      <c r="D6" s="348"/>
      <c r="E6" s="348"/>
      <c r="F6" s="348"/>
      <c r="G6" s="348"/>
    </row>
    <row r="7" spans="1:8" s="4" customFormat="1" x14ac:dyDescent="0.25">
      <c r="A7" s="349" t="s">
        <v>543</v>
      </c>
      <c r="B7" s="349"/>
      <c r="C7" s="349"/>
      <c r="D7" s="349"/>
      <c r="E7" s="349"/>
      <c r="F7" s="349"/>
      <c r="G7" s="349"/>
    </row>
    <row r="8" spans="1:8" s="4" customFormat="1" ht="23.25" customHeight="1" x14ac:dyDescent="0.25">
      <c r="A8" s="341" t="s">
        <v>544</v>
      </c>
      <c r="B8" s="341"/>
      <c r="C8" s="341"/>
      <c r="D8" s="341"/>
      <c r="E8" s="341"/>
      <c r="F8" s="341"/>
      <c r="G8" s="341"/>
    </row>
    <row r="9" spans="1:8" s="4" customFormat="1" x14ac:dyDescent="0.25">
      <c r="A9" s="42"/>
      <c r="B9" s="42"/>
      <c r="E9" s="42"/>
      <c r="F9" s="42"/>
      <c r="G9" s="42"/>
    </row>
    <row r="10" spans="1:8" s="4" customFormat="1" x14ac:dyDescent="0.25">
      <c r="A10" s="350" t="s">
        <v>1214</v>
      </c>
      <c r="B10" s="350"/>
      <c r="C10" s="350"/>
      <c r="D10" s="350"/>
      <c r="E10" s="350"/>
      <c r="F10" s="350"/>
      <c r="G10" s="350"/>
      <c r="H10" s="350"/>
    </row>
    <row r="11" spans="1:8" s="4" customFormat="1" ht="47.25" x14ac:dyDescent="0.25">
      <c r="A11" s="67" t="s">
        <v>104</v>
      </c>
      <c r="B11" s="67" t="s">
        <v>104</v>
      </c>
      <c r="C11" s="68" t="s">
        <v>32</v>
      </c>
      <c r="D11" s="68" t="s">
        <v>33</v>
      </c>
      <c r="E11" s="69" t="s">
        <v>144</v>
      </c>
      <c r="F11" s="70" t="s">
        <v>358</v>
      </c>
      <c r="G11" s="71" t="s">
        <v>4</v>
      </c>
      <c r="H11" s="71" t="s">
        <v>0</v>
      </c>
    </row>
    <row r="12" spans="1:8" s="4" customFormat="1" x14ac:dyDescent="0.25">
      <c r="A12" s="351" t="s">
        <v>1414</v>
      </c>
      <c r="B12" s="352"/>
      <c r="C12" s="353"/>
      <c r="D12" s="55"/>
      <c r="E12" s="56"/>
      <c r="F12" s="57"/>
      <c r="G12" s="8"/>
      <c r="H12" s="83"/>
    </row>
    <row r="13" spans="1:8" s="4" customFormat="1" x14ac:dyDescent="0.25">
      <c r="A13" s="10">
        <v>1</v>
      </c>
      <c r="B13" s="215">
        <v>1</v>
      </c>
      <c r="C13" s="83" t="s">
        <v>1415</v>
      </c>
      <c r="D13" s="82" t="s">
        <v>153</v>
      </c>
      <c r="E13" s="216" t="s">
        <v>66</v>
      </c>
      <c r="F13" s="89">
        <v>30</v>
      </c>
      <c r="G13" s="217" t="str">
        <f t="shared" ref="G13:G98" si="0">IF(F13&lt;30,"kém",IF(F13&lt;50,"yếu",IF(F13&lt;70,"TB",IF(F13&lt;80,"Khá",IF(F13&lt;90,"Tốt","Xuất sắc")))))</f>
        <v>yếu</v>
      </c>
      <c r="H13" s="218" t="s">
        <v>109</v>
      </c>
    </row>
    <row r="14" spans="1:8" s="4" customFormat="1" x14ac:dyDescent="0.25">
      <c r="A14" s="10">
        <v>2</v>
      </c>
      <c r="B14" s="215">
        <v>2</v>
      </c>
      <c r="C14" s="83" t="s">
        <v>1416</v>
      </c>
      <c r="D14" s="82" t="s">
        <v>1417</v>
      </c>
      <c r="E14" s="216" t="s">
        <v>34</v>
      </c>
      <c r="F14" s="89">
        <v>95</v>
      </c>
      <c r="G14" s="217" t="str">
        <f t="shared" si="0"/>
        <v>Xuất sắc</v>
      </c>
      <c r="H14" s="218"/>
    </row>
    <row r="15" spans="1:8" s="4" customFormat="1" x14ac:dyDescent="0.25">
      <c r="A15" s="10">
        <v>3</v>
      </c>
      <c r="B15" s="215">
        <v>3</v>
      </c>
      <c r="C15" s="83" t="s">
        <v>1418</v>
      </c>
      <c r="D15" s="82" t="s">
        <v>1419</v>
      </c>
      <c r="E15" s="216" t="s">
        <v>34</v>
      </c>
      <c r="F15" s="89">
        <v>96</v>
      </c>
      <c r="G15" s="217" t="str">
        <f t="shared" si="0"/>
        <v>Xuất sắc</v>
      </c>
      <c r="H15" s="218"/>
    </row>
    <row r="16" spans="1:8" s="4" customFormat="1" x14ac:dyDescent="0.25">
      <c r="A16" s="10">
        <v>4</v>
      </c>
      <c r="B16" s="215">
        <v>4</v>
      </c>
      <c r="C16" s="83" t="s">
        <v>1420</v>
      </c>
      <c r="D16" s="82" t="s">
        <v>435</v>
      </c>
      <c r="E16" s="216" t="s">
        <v>34</v>
      </c>
      <c r="F16" s="89">
        <v>80</v>
      </c>
      <c r="G16" s="217" t="str">
        <f t="shared" si="0"/>
        <v>Tốt</v>
      </c>
      <c r="H16" s="218"/>
    </row>
    <row r="17" spans="1:8" x14ac:dyDescent="0.25">
      <c r="A17" s="10">
        <v>5</v>
      </c>
      <c r="B17" s="215">
        <v>5</v>
      </c>
      <c r="C17" s="83" t="s">
        <v>1421</v>
      </c>
      <c r="D17" s="82" t="s">
        <v>1422</v>
      </c>
      <c r="E17" s="216" t="s">
        <v>34</v>
      </c>
      <c r="F17" s="89">
        <v>67</v>
      </c>
      <c r="G17" s="217" t="str">
        <f t="shared" si="0"/>
        <v>TB</v>
      </c>
      <c r="H17" s="218"/>
    </row>
    <row r="18" spans="1:8" x14ac:dyDescent="0.25">
      <c r="A18" s="10">
        <v>6</v>
      </c>
      <c r="B18" s="215">
        <v>6</v>
      </c>
      <c r="C18" s="83" t="s">
        <v>1423</v>
      </c>
      <c r="D18" s="82" t="s">
        <v>35</v>
      </c>
      <c r="E18" s="216" t="s">
        <v>34</v>
      </c>
      <c r="F18" s="89">
        <v>58</v>
      </c>
      <c r="G18" s="217" t="str">
        <f t="shared" si="0"/>
        <v>TB</v>
      </c>
      <c r="H18" s="218"/>
    </row>
    <row r="19" spans="1:8" x14ac:dyDescent="0.25">
      <c r="A19" s="10">
        <v>7</v>
      </c>
      <c r="B19" s="215">
        <v>7</v>
      </c>
      <c r="C19" s="83" t="s">
        <v>1424</v>
      </c>
      <c r="D19" s="82" t="s">
        <v>105</v>
      </c>
      <c r="E19" s="216" t="s">
        <v>129</v>
      </c>
      <c r="F19" s="89">
        <v>80</v>
      </c>
      <c r="G19" s="217" t="str">
        <f t="shared" si="0"/>
        <v>Tốt</v>
      </c>
      <c r="H19" s="218"/>
    </row>
    <row r="20" spans="1:8" x14ac:dyDescent="0.25">
      <c r="A20" s="10">
        <v>8</v>
      </c>
      <c r="B20" s="215">
        <v>8</v>
      </c>
      <c r="C20" s="83" t="s">
        <v>1425</v>
      </c>
      <c r="D20" s="82" t="s">
        <v>676</v>
      </c>
      <c r="E20" s="216" t="s">
        <v>129</v>
      </c>
      <c r="F20" s="89">
        <v>62</v>
      </c>
      <c r="G20" s="217" t="str">
        <f t="shared" si="0"/>
        <v>TB</v>
      </c>
      <c r="H20" s="218"/>
    </row>
    <row r="21" spans="1:8" x14ac:dyDescent="0.25">
      <c r="A21" s="10">
        <v>9</v>
      </c>
      <c r="B21" s="215">
        <v>9</v>
      </c>
      <c r="C21" s="83" t="s">
        <v>1426</v>
      </c>
      <c r="D21" s="82" t="s">
        <v>1427</v>
      </c>
      <c r="E21" s="216" t="s">
        <v>381</v>
      </c>
      <c r="F21" s="89">
        <v>82</v>
      </c>
      <c r="G21" s="217" t="str">
        <f t="shared" si="0"/>
        <v>Tốt</v>
      </c>
      <c r="H21" s="218"/>
    </row>
    <row r="22" spans="1:8" x14ac:dyDescent="0.25">
      <c r="A22" s="10">
        <v>10</v>
      </c>
      <c r="B22" s="215">
        <v>10</v>
      </c>
      <c r="C22" s="219" t="s">
        <v>1428</v>
      </c>
      <c r="D22" s="219" t="s">
        <v>1429</v>
      </c>
      <c r="E22" s="219" t="s">
        <v>210</v>
      </c>
      <c r="F22" s="89">
        <v>0</v>
      </c>
      <c r="G22" s="217" t="str">
        <f t="shared" si="0"/>
        <v>kém</v>
      </c>
      <c r="H22" s="218" t="s">
        <v>68</v>
      </c>
    </row>
    <row r="23" spans="1:8" x14ac:dyDescent="0.25">
      <c r="A23" s="10">
        <v>11</v>
      </c>
      <c r="B23" s="215">
        <v>11</v>
      </c>
      <c r="C23" s="83" t="s">
        <v>1430</v>
      </c>
      <c r="D23" s="82" t="s">
        <v>1431</v>
      </c>
      <c r="E23" s="216" t="s">
        <v>6</v>
      </c>
      <c r="F23" s="89">
        <v>76</v>
      </c>
      <c r="G23" s="217" t="str">
        <f t="shared" si="0"/>
        <v>Khá</v>
      </c>
      <c r="H23" s="218"/>
    </row>
    <row r="24" spans="1:8" x14ac:dyDescent="0.25">
      <c r="A24" s="10">
        <v>12</v>
      </c>
      <c r="B24" s="215">
        <v>12</v>
      </c>
      <c r="C24" s="83" t="s">
        <v>1432</v>
      </c>
      <c r="D24" s="82" t="s">
        <v>18</v>
      </c>
      <c r="E24" s="216" t="s">
        <v>27</v>
      </c>
      <c r="F24" s="89">
        <v>60</v>
      </c>
      <c r="G24" s="217" t="str">
        <f t="shared" si="0"/>
        <v>TB</v>
      </c>
      <c r="H24" s="218" t="s">
        <v>109</v>
      </c>
    </row>
    <row r="25" spans="1:8" x14ac:dyDescent="0.25">
      <c r="A25" s="10">
        <v>13</v>
      </c>
      <c r="B25" s="215">
        <v>13</v>
      </c>
      <c r="C25" s="83" t="s">
        <v>1433</v>
      </c>
      <c r="D25" s="82" t="s">
        <v>46</v>
      </c>
      <c r="E25" s="216" t="s">
        <v>27</v>
      </c>
      <c r="F25" s="220">
        <v>59</v>
      </c>
      <c r="G25" s="217" t="str">
        <f t="shared" si="0"/>
        <v>TB</v>
      </c>
      <c r="H25" s="218"/>
    </row>
    <row r="26" spans="1:8" x14ac:dyDescent="0.25">
      <c r="A26" s="10">
        <v>14</v>
      </c>
      <c r="B26" s="215">
        <v>14</v>
      </c>
      <c r="C26" s="83" t="s">
        <v>1434</v>
      </c>
      <c r="D26" s="82" t="s">
        <v>168</v>
      </c>
      <c r="E26" s="216" t="s">
        <v>158</v>
      </c>
      <c r="F26" s="89">
        <v>53</v>
      </c>
      <c r="G26" s="217" t="str">
        <f t="shared" si="0"/>
        <v>TB</v>
      </c>
      <c r="H26" s="218" t="s">
        <v>68</v>
      </c>
    </row>
    <row r="27" spans="1:8" x14ac:dyDescent="0.25">
      <c r="A27" s="10">
        <v>15</v>
      </c>
      <c r="B27" s="215">
        <v>15</v>
      </c>
      <c r="C27" s="83" t="s">
        <v>1435</v>
      </c>
      <c r="D27" s="82" t="s">
        <v>1436</v>
      </c>
      <c r="E27" s="216" t="s">
        <v>158</v>
      </c>
      <c r="F27" s="89">
        <v>70</v>
      </c>
      <c r="G27" s="217" t="str">
        <f t="shared" si="0"/>
        <v>Khá</v>
      </c>
      <c r="H27" s="218"/>
    </row>
    <row r="28" spans="1:8" x14ac:dyDescent="0.25">
      <c r="A28" s="10">
        <v>16</v>
      </c>
      <c r="B28" s="215">
        <v>16</v>
      </c>
      <c r="C28" s="83" t="s">
        <v>1437</v>
      </c>
      <c r="D28" s="82" t="s">
        <v>1438</v>
      </c>
      <c r="E28" s="216" t="s">
        <v>14</v>
      </c>
      <c r="F28" s="89">
        <v>70</v>
      </c>
      <c r="G28" s="217" t="str">
        <f t="shared" si="0"/>
        <v>Khá</v>
      </c>
      <c r="H28" s="218"/>
    </row>
    <row r="29" spans="1:8" x14ac:dyDescent="0.25">
      <c r="A29" s="10">
        <v>17</v>
      </c>
      <c r="B29" s="215">
        <v>17</v>
      </c>
      <c r="C29" s="83" t="s">
        <v>1439</v>
      </c>
      <c r="D29" s="82" t="s">
        <v>383</v>
      </c>
      <c r="E29" s="216" t="s">
        <v>41</v>
      </c>
      <c r="F29" s="89">
        <v>70</v>
      </c>
      <c r="G29" s="217" t="str">
        <f t="shared" si="0"/>
        <v>Khá</v>
      </c>
      <c r="H29" s="218"/>
    </row>
    <row r="30" spans="1:8" x14ac:dyDescent="0.25">
      <c r="A30" s="10">
        <v>18</v>
      </c>
      <c r="B30" s="215">
        <v>18</v>
      </c>
      <c r="C30" s="83" t="s">
        <v>1440</v>
      </c>
      <c r="D30" s="82" t="s">
        <v>36</v>
      </c>
      <c r="E30" s="216" t="s">
        <v>317</v>
      </c>
      <c r="F30" s="89">
        <v>77</v>
      </c>
      <c r="G30" s="217" t="str">
        <f t="shared" si="0"/>
        <v>Khá</v>
      </c>
      <c r="H30" s="218"/>
    </row>
    <row r="31" spans="1:8" x14ac:dyDescent="0.25">
      <c r="A31" s="10">
        <v>19</v>
      </c>
      <c r="B31" s="215">
        <v>19</v>
      </c>
      <c r="C31" s="83" t="s">
        <v>1441</v>
      </c>
      <c r="D31" s="82" t="s">
        <v>55</v>
      </c>
      <c r="E31" s="216" t="s">
        <v>45</v>
      </c>
      <c r="F31" s="89">
        <v>83</v>
      </c>
      <c r="G31" s="217" t="str">
        <f t="shared" si="0"/>
        <v>Tốt</v>
      </c>
      <c r="H31" s="218"/>
    </row>
    <row r="32" spans="1:8" x14ac:dyDescent="0.25">
      <c r="A32" s="10">
        <v>20</v>
      </c>
      <c r="B32" s="215">
        <v>20</v>
      </c>
      <c r="C32" s="83" t="s">
        <v>1442</v>
      </c>
      <c r="D32" s="82" t="s">
        <v>112</v>
      </c>
      <c r="E32" s="216" t="s">
        <v>45</v>
      </c>
      <c r="F32" s="89">
        <v>83</v>
      </c>
      <c r="G32" s="217" t="str">
        <f t="shared" si="0"/>
        <v>Tốt</v>
      </c>
      <c r="H32" s="218"/>
    </row>
    <row r="33" spans="1:8" x14ac:dyDescent="0.25">
      <c r="A33" s="10">
        <v>21</v>
      </c>
      <c r="B33" s="215">
        <v>21</v>
      </c>
      <c r="C33" s="83" t="s">
        <v>1443</v>
      </c>
      <c r="D33" s="82" t="s">
        <v>284</v>
      </c>
      <c r="E33" s="216" t="s">
        <v>93</v>
      </c>
      <c r="F33" s="89">
        <v>80</v>
      </c>
      <c r="G33" s="217" t="str">
        <f t="shared" si="0"/>
        <v>Tốt</v>
      </c>
      <c r="H33" s="218"/>
    </row>
    <row r="34" spans="1:8" x14ac:dyDescent="0.25">
      <c r="A34" s="10">
        <v>22</v>
      </c>
      <c r="B34" s="215">
        <v>22</v>
      </c>
      <c r="C34" s="83" t="s">
        <v>1444</v>
      </c>
      <c r="D34" s="82" t="s">
        <v>1445</v>
      </c>
      <c r="E34" s="216" t="s">
        <v>1446</v>
      </c>
      <c r="F34" s="89">
        <v>61</v>
      </c>
      <c r="G34" s="217" t="str">
        <f t="shared" si="0"/>
        <v>TB</v>
      </c>
      <c r="H34" s="218" t="s">
        <v>68</v>
      </c>
    </row>
    <row r="35" spans="1:8" x14ac:dyDescent="0.25">
      <c r="A35" s="10">
        <v>23</v>
      </c>
      <c r="B35" s="215">
        <v>23</v>
      </c>
      <c r="C35" s="83" t="s">
        <v>1447</v>
      </c>
      <c r="D35" s="82" t="s">
        <v>18</v>
      </c>
      <c r="E35" s="216" t="s">
        <v>47</v>
      </c>
      <c r="F35" s="89">
        <v>74</v>
      </c>
      <c r="G35" s="217" t="str">
        <f t="shared" si="0"/>
        <v>Khá</v>
      </c>
      <c r="H35" s="218"/>
    </row>
    <row r="36" spans="1:8" x14ac:dyDescent="0.25">
      <c r="A36" s="10">
        <v>24</v>
      </c>
      <c r="B36" s="215">
        <v>24</v>
      </c>
      <c r="C36" s="83" t="s">
        <v>1448</v>
      </c>
      <c r="D36" s="82" t="s">
        <v>273</v>
      </c>
      <c r="E36" s="216" t="s">
        <v>339</v>
      </c>
      <c r="F36" s="89">
        <v>96</v>
      </c>
      <c r="G36" s="217" t="str">
        <f t="shared" si="0"/>
        <v>Xuất sắc</v>
      </c>
      <c r="H36" s="218"/>
    </row>
    <row r="37" spans="1:8" x14ac:dyDescent="0.25">
      <c r="A37" s="10">
        <v>25</v>
      </c>
      <c r="B37" s="215">
        <v>25</v>
      </c>
      <c r="C37" s="83" t="s">
        <v>1449</v>
      </c>
      <c r="D37" s="82" t="s">
        <v>302</v>
      </c>
      <c r="E37" s="216" t="s">
        <v>75</v>
      </c>
      <c r="F37" s="89">
        <v>80</v>
      </c>
      <c r="G37" s="217" t="str">
        <f t="shared" si="0"/>
        <v>Tốt</v>
      </c>
      <c r="H37" s="218"/>
    </row>
    <row r="38" spans="1:8" x14ac:dyDescent="0.25">
      <c r="A38" s="10">
        <v>26</v>
      </c>
      <c r="B38" s="215">
        <v>26</v>
      </c>
      <c r="C38" s="83" t="s">
        <v>1450</v>
      </c>
      <c r="D38" s="82" t="s">
        <v>457</v>
      </c>
      <c r="E38" s="216" t="s">
        <v>20</v>
      </c>
      <c r="F38" s="89">
        <v>80</v>
      </c>
      <c r="G38" s="217" t="str">
        <f t="shared" si="0"/>
        <v>Tốt</v>
      </c>
      <c r="H38" s="218"/>
    </row>
    <row r="39" spans="1:8" x14ac:dyDescent="0.25">
      <c r="A39" s="10">
        <v>27</v>
      </c>
      <c r="B39" s="215">
        <v>27</v>
      </c>
      <c r="C39" s="83" t="s">
        <v>1451</v>
      </c>
      <c r="D39" s="82" t="s">
        <v>1452</v>
      </c>
      <c r="E39" s="216" t="s">
        <v>50</v>
      </c>
      <c r="F39" s="89">
        <v>90</v>
      </c>
      <c r="G39" s="217" t="str">
        <f t="shared" si="0"/>
        <v>Xuất sắc</v>
      </c>
      <c r="H39" s="218"/>
    </row>
    <row r="40" spans="1:8" x14ac:dyDescent="0.25">
      <c r="A40" s="10">
        <v>28</v>
      </c>
      <c r="B40" s="215">
        <v>28</v>
      </c>
      <c r="C40" s="83" t="s">
        <v>1453</v>
      </c>
      <c r="D40" s="82" t="s">
        <v>55</v>
      </c>
      <c r="E40" s="216" t="s">
        <v>21</v>
      </c>
      <c r="F40" s="89">
        <v>63</v>
      </c>
      <c r="G40" s="217" t="str">
        <f t="shared" si="0"/>
        <v>TB</v>
      </c>
      <c r="H40" s="218"/>
    </row>
    <row r="41" spans="1:8" x14ac:dyDescent="0.25">
      <c r="A41" s="10">
        <v>29</v>
      </c>
      <c r="B41" s="215">
        <v>29</v>
      </c>
      <c r="C41" s="83" t="s">
        <v>1454</v>
      </c>
      <c r="D41" s="82" t="s">
        <v>18</v>
      </c>
      <c r="E41" s="216" t="s">
        <v>21</v>
      </c>
      <c r="F41" s="89">
        <v>80</v>
      </c>
      <c r="G41" s="217" t="str">
        <f t="shared" si="0"/>
        <v>Tốt</v>
      </c>
      <c r="H41" s="218"/>
    </row>
    <row r="42" spans="1:8" x14ac:dyDescent="0.25">
      <c r="A42" s="10">
        <v>30</v>
      </c>
      <c r="B42" s="215">
        <v>30</v>
      </c>
      <c r="C42" s="83" t="s">
        <v>1455</v>
      </c>
      <c r="D42" s="82" t="s">
        <v>48</v>
      </c>
      <c r="E42" s="216" t="s">
        <v>21</v>
      </c>
      <c r="F42" s="89">
        <v>68</v>
      </c>
      <c r="G42" s="217" t="str">
        <f t="shared" si="0"/>
        <v>TB</v>
      </c>
      <c r="H42" s="218"/>
    </row>
    <row r="43" spans="1:8" x14ac:dyDescent="0.25">
      <c r="A43" s="10">
        <v>31</v>
      </c>
      <c r="B43" s="215">
        <v>31</v>
      </c>
      <c r="C43" s="83" t="s">
        <v>1456</v>
      </c>
      <c r="D43" s="82" t="s">
        <v>1457</v>
      </c>
      <c r="E43" s="216" t="s">
        <v>52</v>
      </c>
      <c r="F43" s="89">
        <v>70</v>
      </c>
      <c r="G43" s="217" t="str">
        <f t="shared" si="0"/>
        <v>Khá</v>
      </c>
      <c r="H43" s="218"/>
    </row>
    <row r="44" spans="1:8" x14ac:dyDescent="0.25">
      <c r="A44" s="10">
        <v>32</v>
      </c>
      <c r="B44" s="215">
        <v>32</v>
      </c>
      <c r="C44" s="83" t="s">
        <v>1458</v>
      </c>
      <c r="D44" s="82" t="s">
        <v>1459</v>
      </c>
      <c r="E44" s="216" t="s">
        <v>52</v>
      </c>
      <c r="F44" s="89">
        <v>69</v>
      </c>
      <c r="G44" s="217" t="str">
        <f t="shared" si="0"/>
        <v>TB</v>
      </c>
      <c r="H44" s="218"/>
    </row>
    <row r="45" spans="1:8" x14ac:dyDescent="0.25">
      <c r="A45" s="10">
        <v>33</v>
      </c>
      <c r="B45" s="215">
        <v>33</v>
      </c>
      <c r="C45" s="83" t="s">
        <v>1460</v>
      </c>
      <c r="D45" s="82" t="s">
        <v>211</v>
      </c>
      <c r="E45" s="216" t="s">
        <v>52</v>
      </c>
      <c r="F45" s="89">
        <v>60</v>
      </c>
      <c r="G45" s="217" t="str">
        <f t="shared" si="0"/>
        <v>TB</v>
      </c>
      <c r="H45" s="218"/>
    </row>
    <row r="46" spans="1:8" x14ac:dyDescent="0.25">
      <c r="A46" s="10">
        <v>34</v>
      </c>
      <c r="B46" s="215">
        <v>34</v>
      </c>
      <c r="C46" s="83" t="s">
        <v>1461</v>
      </c>
      <c r="D46" s="82" t="s">
        <v>132</v>
      </c>
      <c r="E46" s="216" t="s">
        <v>16</v>
      </c>
      <c r="F46" s="89">
        <v>61</v>
      </c>
      <c r="G46" s="217" t="str">
        <f t="shared" si="0"/>
        <v>TB</v>
      </c>
      <c r="H46" s="218"/>
    </row>
    <row r="47" spans="1:8" x14ac:dyDescent="0.25">
      <c r="A47" s="10">
        <v>35</v>
      </c>
      <c r="B47" s="215">
        <v>35</v>
      </c>
      <c r="C47" s="83" t="s">
        <v>1462</v>
      </c>
      <c r="D47" s="82" t="s">
        <v>518</v>
      </c>
      <c r="E47" s="216" t="s">
        <v>258</v>
      </c>
      <c r="F47" s="89">
        <v>71</v>
      </c>
      <c r="G47" s="217" t="str">
        <f t="shared" si="0"/>
        <v>Khá</v>
      </c>
      <c r="H47" s="218"/>
    </row>
    <row r="48" spans="1:8" x14ac:dyDescent="0.25">
      <c r="A48" s="10">
        <v>36</v>
      </c>
      <c r="B48" s="215">
        <v>36</v>
      </c>
      <c r="C48" s="83" t="s">
        <v>1463</v>
      </c>
      <c r="D48" s="82" t="s">
        <v>1464</v>
      </c>
      <c r="E48" s="216" t="s">
        <v>78</v>
      </c>
      <c r="F48" s="89">
        <v>45</v>
      </c>
      <c r="G48" s="217" t="str">
        <f t="shared" si="0"/>
        <v>yếu</v>
      </c>
      <c r="H48" s="218"/>
    </row>
    <row r="49" spans="1:8" x14ac:dyDescent="0.25">
      <c r="A49" s="10">
        <v>37</v>
      </c>
      <c r="B49" s="215">
        <v>37</v>
      </c>
      <c r="C49" s="83" t="s">
        <v>1465</v>
      </c>
      <c r="D49" s="82" t="s">
        <v>466</v>
      </c>
      <c r="E49" s="216" t="s">
        <v>275</v>
      </c>
      <c r="F49" s="89">
        <v>74</v>
      </c>
      <c r="G49" s="217" t="str">
        <f t="shared" si="0"/>
        <v>Khá</v>
      </c>
      <c r="H49" s="218"/>
    </row>
    <row r="50" spans="1:8" x14ac:dyDescent="0.25">
      <c r="A50" s="10">
        <v>38</v>
      </c>
      <c r="B50" s="215">
        <v>38</v>
      </c>
      <c r="C50" s="83" t="s">
        <v>1466</v>
      </c>
      <c r="D50" s="82" t="s">
        <v>18</v>
      </c>
      <c r="E50" s="216" t="s">
        <v>98</v>
      </c>
      <c r="F50" s="89">
        <v>88</v>
      </c>
      <c r="G50" s="217" t="str">
        <f t="shared" si="0"/>
        <v>Tốt</v>
      </c>
      <c r="H50" s="218"/>
    </row>
    <row r="51" spans="1:8" x14ac:dyDescent="0.25">
      <c r="A51" s="10">
        <v>39</v>
      </c>
      <c r="B51" s="215">
        <v>39</v>
      </c>
      <c r="C51" s="83" t="s">
        <v>1467</v>
      </c>
      <c r="D51" s="82" t="s">
        <v>77</v>
      </c>
      <c r="E51" s="216" t="s">
        <v>98</v>
      </c>
      <c r="F51" s="89">
        <v>83</v>
      </c>
      <c r="G51" s="217" t="str">
        <f t="shared" si="0"/>
        <v>Tốt</v>
      </c>
      <c r="H51" s="218"/>
    </row>
    <row r="52" spans="1:8" x14ac:dyDescent="0.25">
      <c r="A52" s="10">
        <v>40</v>
      </c>
      <c r="B52" s="215">
        <v>40</v>
      </c>
      <c r="C52" s="83" t="s">
        <v>1468</v>
      </c>
      <c r="D52" s="82" t="s">
        <v>1469</v>
      </c>
      <c r="E52" s="216" t="s">
        <v>53</v>
      </c>
      <c r="F52" s="89">
        <v>74</v>
      </c>
      <c r="G52" s="217" t="str">
        <f t="shared" si="0"/>
        <v>Khá</v>
      </c>
      <c r="H52" s="218"/>
    </row>
    <row r="53" spans="1:8" x14ac:dyDescent="0.25">
      <c r="A53" s="10">
        <v>41</v>
      </c>
      <c r="B53" s="215">
        <v>41</v>
      </c>
      <c r="C53" s="83" t="s">
        <v>1470</v>
      </c>
      <c r="D53" s="82" t="s">
        <v>1471</v>
      </c>
      <c r="E53" s="216" t="s">
        <v>224</v>
      </c>
      <c r="F53" s="89">
        <v>93</v>
      </c>
      <c r="G53" s="217" t="str">
        <f t="shared" si="0"/>
        <v>Xuất sắc</v>
      </c>
      <c r="H53" s="218"/>
    </row>
    <row r="54" spans="1:8" x14ac:dyDescent="0.25">
      <c r="A54" s="10">
        <v>42</v>
      </c>
      <c r="B54" s="215">
        <v>42</v>
      </c>
      <c r="C54" s="83" t="s">
        <v>1472</v>
      </c>
      <c r="D54" s="82" t="s">
        <v>336</v>
      </c>
      <c r="E54" s="216" t="s">
        <v>8</v>
      </c>
      <c r="F54" s="89">
        <v>60</v>
      </c>
      <c r="G54" s="217" t="str">
        <f t="shared" si="0"/>
        <v>TB</v>
      </c>
      <c r="H54" s="218"/>
    </row>
    <row r="55" spans="1:8" x14ac:dyDescent="0.25">
      <c r="A55" s="10">
        <v>43</v>
      </c>
      <c r="B55" s="215">
        <v>43</v>
      </c>
      <c r="C55" s="83" t="s">
        <v>1473</v>
      </c>
      <c r="D55" s="82" t="s">
        <v>1474</v>
      </c>
      <c r="E55" s="216" t="s">
        <v>8</v>
      </c>
      <c r="F55" s="89">
        <v>76</v>
      </c>
      <c r="G55" s="217" t="str">
        <f t="shared" si="0"/>
        <v>Khá</v>
      </c>
      <c r="H55" s="218"/>
    </row>
    <row r="56" spans="1:8" x14ac:dyDescent="0.25">
      <c r="A56" s="10">
        <v>44</v>
      </c>
      <c r="B56" s="215">
        <v>44</v>
      </c>
      <c r="C56" s="83" t="s">
        <v>1475</v>
      </c>
      <c r="D56" s="82" t="s">
        <v>157</v>
      </c>
      <c r="E56" s="216" t="s">
        <v>8</v>
      </c>
      <c r="F56" s="89">
        <v>74</v>
      </c>
      <c r="G56" s="217" t="str">
        <f t="shared" si="0"/>
        <v>Khá</v>
      </c>
      <c r="H56" s="218"/>
    </row>
    <row r="57" spans="1:8" x14ac:dyDescent="0.25">
      <c r="A57" s="10">
        <v>45</v>
      </c>
      <c r="B57" s="215">
        <v>45</v>
      </c>
      <c r="C57" s="83" t="s">
        <v>1476</v>
      </c>
      <c r="D57" s="82" t="s">
        <v>1477</v>
      </c>
      <c r="E57" s="216" t="s">
        <v>99</v>
      </c>
      <c r="F57" s="89">
        <v>83</v>
      </c>
      <c r="G57" s="217" t="str">
        <f t="shared" si="0"/>
        <v>Tốt</v>
      </c>
      <c r="H57" s="218"/>
    </row>
    <row r="58" spans="1:8" x14ac:dyDescent="0.25">
      <c r="A58" s="10">
        <v>46</v>
      </c>
      <c r="B58" s="215">
        <v>46</v>
      </c>
      <c r="C58" s="83" t="s">
        <v>1478</v>
      </c>
      <c r="D58" s="82" t="s">
        <v>264</v>
      </c>
      <c r="E58" s="216" t="s">
        <v>314</v>
      </c>
      <c r="F58" s="89">
        <v>61</v>
      </c>
      <c r="G58" s="217" t="str">
        <f t="shared" si="0"/>
        <v>TB</v>
      </c>
      <c r="H58" s="218" t="s">
        <v>109</v>
      </c>
    </row>
    <row r="59" spans="1:8" x14ac:dyDescent="0.25">
      <c r="A59" s="10">
        <v>47</v>
      </c>
      <c r="B59" s="215">
        <v>47</v>
      </c>
      <c r="C59" s="83" t="s">
        <v>1479</v>
      </c>
      <c r="D59" s="82" t="s">
        <v>155</v>
      </c>
      <c r="E59" s="216" t="s">
        <v>79</v>
      </c>
      <c r="F59" s="89">
        <v>83</v>
      </c>
      <c r="G59" s="217" t="str">
        <f t="shared" si="0"/>
        <v>Tốt</v>
      </c>
      <c r="H59" s="218"/>
    </row>
    <row r="60" spans="1:8" x14ac:dyDescent="0.25">
      <c r="A60" s="10">
        <v>48</v>
      </c>
      <c r="B60" s="215">
        <v>48</v>
      </c>
      <c r="C60" s="83" t="s">
        <v>1480</v>
      </c>
      <c r="D60" s="82" t="s">
        <v>439</v>
      </c>
      <c r="E60" s="216" t="s">
        <v>22</v>
      </c>
      <c r="F60" s="89">
        <v>59</v>
      </c>
      <c r="G60" s="217" t="str">
        <f t="shared" si="0"/>
        <v>TB</v>
      </c>
      <c r="H60" s="218"/>
    </row>
    <row r="61" spans="1:8" x14ac:dyDescent="0.25">
      <c r="A61" s="10">
        <v>49</v>
      </c>
      <c r="B61" s="215">
        <v>49</v>
      </c>
      <c r="C61" s="83" t="s">
        <v>1481</v>
      </c>
      <c r="D61" s="82" t="s">
        <v>1482</v>
      </c>
      <c r="E61" s="216" t="s">
        <v>22</v>
      </c>
      <c r="F61" s="89">
        <v>83</v>
      </c>
      <c r="G61" s="217" t="str">
        <f t="shared" si="0"/>
        <v>Tốt</v>
      </c>
      <c r="H61" s="218"/>
    </row>
    <row r="62" spans="1:8" x14ac:dyDescent="0.25">
      <c r="A62" s="10">
        <v>50</v>
      </c>
      <c r="B62" s="215">
        <v>50</v>
      </c>
      <c r="C62" s="83" t="s">
        <v>1483</v>
      </c>
      <c r="D62" s="82" t="s">
        <v>378</v>
      </c>
      <c r="E62" s="216" t="s">
        <v>22</v>
      </c>
      <c r="F62" s="89">
        <v>83</v>
      </c>
      <c r="G62" s="217" t="str">
        <f t="shared" si="0"/>
        <v>Tốt</v>
      </c>
      <c r="H62" s="218"/>
    </row>
    <row r="63" spans="1:8" x14ac:dyDescent="0.25">
      <c r="A63" s="10">
        <v>51</v>
      </c>
      <c r="B63" s="215">
        <v>51</v>
      </c>
      <c r="C63" s="83" t="s">
        <v>1484</v>
      </c>
      <c r="D63" s="82" t="s">
        <v>1485</v>
      </c>
      <c r="E63" s="216" t="s">
        <v>162</v>
      </c>
      <c r="F63" s="221">
        <v>65</v>
      </c>
      <c r="G63" s="217" t="str">
        <f t="shared" si="0"/>
        <v>TB</v>
      </c>
      <c r="H63" s="218"/>
    </row>
    <row r="64" spans="1:8" x14ac:dyDescent="0.25">
      <c r="A64" s="10">
        <v>52</v>
      </c>
      <c r="B64" s="215">
        <v>52</v>
      </c>
      <c r="C64" s="83" t="s">
        <v>1486</v>
      </c>
      <c r="D64" s="82" t="s">
        <v>167</v>
      </c>
      <c r="E64" s="216" t="s">
        <v>536</v>
      </c>
      <c r="F64" s="221">
        <v>81</v>
      </c>
      <c r="G64" s="217" t="str">
        <f t="shared" si="0"/>
        <v>Tốt</v>
      </c>
      <c r="H64" s="218"/>
    </row>
    <row r="65" spans="1:8" x14ac:dyDescent="0.25">
      <c r="A65" s="10">
        <v>53</v>
      </c>
      <c r="B65" s="215">
        <v>53</v>
      </c>
      <c r="C65" s="83" t="s">
        <v>1487</v>
      </c>
      <c r="D65" s="82" t="s">
        <v>44</v>
      </c>
      <c r="E65" s="216" t="s">
        <v>26</v>
      </c>
      <c r="F65" s="221">
        <v>67</v>
      </c>
      <c r="G65" s="217" t="str">
        <f t="shared" si="0"/>
        <v>TB</v>
      </c>
      <c r="H65" s="218"/>
    </row>
    <row r="66" spans="1:8" x14ac:dyDescent="0.25">
      <c r="A66" s="10">
        <v>54</v>
      </c>
      <c r="B66" s="215">
        <v>54</v>
      </c>
      <c r="C66" s="83" t="s">
        <v>1488</v>
      </c>
      <c r="D66" s="82" t="s">
        <v>238</v>
      </c>
      <c r="E66" s="216" t="s">
        <v>9</v>
      </c>
      <c r="F66" s="221">
        <v>93</v>
      </c>
      <c r="G66" s="217" t="str">
        <f t="shared" si="0"/>
        <v>Xuất sắc</v>
      </c>
      <c r="H66" s="218"/>
    </row>
    <row r="67" spans="1:8" x14ac:dyDescent="0.25">
      <c r="A67" s="10">
        <v>55</v>
      </c>
      <c r="B67" s="215">
        <v>55</v>
      </c>
      <c r="C67" s="83" t="s">
        <v>1489</v>
      </c>
      <c r="D67" s="82" t="s">
        <v>340</v>
      </c>
      <c r="E67" s="216" t="s">
        <v>11</v>
      </c>
      <c r="F67" s="221">
        <v>81</v>
      </c>
      <c r="G67" s="217" t="str">
        <f t="shared" si="0"/>
        <v>Tốt</v>
      </c>
      <c r="H67" s="218"/>
    </row>
    <row r="68" spans="1:8" x14ac:dyDescent="0.25">
      <c r="A68" s="10">
        <v>56</v>
      </c>
      <c r="B68" s="215">
        <v>56</v>
      </c>
      <c r="C68" s="83" t="s">
        <v>1490</v>
      </c>
      <c r="D68" s="82" t="s">
        <v>101</v>
      </c>
      <c r="E68" s="216" t="s">
        <v>81</v>
      </c>
      <c r="F68" s="221">
        <v>94</v>
      </c>
      <c r="G68" s="217" t="str">
        <f t="shared" si="0"/>
        <v>Xuất sắc</v>
      </c>
      <c r="H68" s="218"/>
    </row>
    <row r="69" spans="1:8" x14ac:dyDescent="0.25">
      <c r="A69" s="10">
        <v>57</v>
      </c>
      <c r="B69" s="215">
        <v>57</v>
      </c>
      <c r="C69" s="83" t="s">
        <v>1491</v>
      </c>
      <c r="D69" s="82" t="s">
        <v>218</v>
      </c>
      <c r="E69" s="216" t="s">
        <v>279</v>
      </c>
      <c r="F69" s="221">
        <v>80</v>
      </c>
      <c r="G69" s="217" t="str">
        <f t="shared" si="0"/>
        <v>Tốt</v>
      </c>
      <c r="H69" s="218"/>
    </row>
    <row r="70" spans="1:8" x14ac:dyDescent="0.25">
      <c r="A70" s="10">
        <v>58</v>
      </c>
      <c r="B70" s="215">
        <v>58</v>
      </c>
      <c r="C70" s="83" t="s">
        <v>1492</v>
      </c>
      <c r="D70" s="82" t="s">
        <v>1493</v>
      </c>
      <c r="E70" s="216" t="s">
        <v>57</v>
      </c>
      <c r="F70" s="221">
        <v>65</v>
      </c>
      <c r="G70" s="217" t="str">
        <f t="shared" si="0"/>
        <v>TB</v>
      </c>
      <c r="H70" s="218"/>
    </row>
    <row r="71" spans="1:8" x14ac:dyDescent="0.25">
      <c r="A71" s="10">
        <v>59</v>
      </c>
      <c r="B71" s="215">
        <v>59</v>
      </c>
      <c r="C71" s="83" t="s">
        <v>1494</v>
      </c>
      <c r="D71" s="82" t="s">
        <v>64</v>
      </c>
      <c r="E71" s="216" t="s">
        <v>351</v>
      </c>
      <c r="F71" s="221">
        <v>66</v>
      </c>
      <c r="G71" s="217" t="str">
        <f t="shared" si="0"/>
        <v>TB</v>
      </c>
      <c r="H71" s="218"/>
    </row>
    <row r="72" spans="1:8" x14ac:dyDescent="0.25">
      <c r="A72" s="10">
        <v>60</v>
      </c>
      <c r="B72" s="215">
        <v>60</v>
      </c>
      <c r="C72" s="83" t="s">
        <v>1495</v>
      </c>
      <c r="D72" s="82" t="s">
        <v>168</v>
      </c>
      <c r="E72" s="216" t="s">
        <v>1496</v>
      </c>
      <c r="F72" s="221">
        <v>37</v>
      </c>
      <c r="G72" s="217" t="str">
        <f t="shared" si="0"/>
        <v>yếu</v>
      </c>
      <c r="H72" s="218" t="s">
        <v>68</v>
      </c>
    </row>
    <row r="73" spans="1:8" x14ac:dyDescent="0.25">
      <c r="A73" s="10">
        <v>61</v>
      </c>
      <c r="B73" s="215">
        <v>61</v>
      </c>
      <c r="C73" s="83" t="s">
        <v>1497</v>
      </c>
      <c r="D73" s="82" t="s">
        <v>1498</v>
      </c>
      <c r="E73" s="216" t="s">
        <v>58</v>
      </c>
      <c r="F73" s="221">
        <v>72</v>
      </c>
      <c r="G73" s="217" t="str">
        <f t="shared" si="0"/>
        <v>Khá</v>
      </c>
      <c r="H73" s="218"/>
    </row>
    <row r="74" spans="1:8" x14ac:dyDescent="0.25">
      <c r="A74" s="10">
        <v>62</v>
      </c>
      <c r="B74" s="215">
        <v>62</v>
      </c>
      <c r="C74" s="83" t="s">
        <v>1499</v>
      </c>
      <c r="D74" s="82" t="s">
        <v>1500</v>
      </c>
      <c r="E74" s="216" t="s">
        <v>17</v>
      </c>
      <c r="F74" s="221">
        <v>78</v>
      </c>
      <c r="G74" s="217" t="str">
        <f t="shared" si="0"/>
        <v>Khá</v>
      </c>
      <c r="H74" s="218"/>
    </row>
    <row r="75" spans="1:8" x14ac:dyDescent="0.25">
      <c r="A75" s="10">
        <v>63</v>
      </c>
      <c r="B75" s="215">
        <v>63</v>
      </c>
      <c r="C75" s="83" t="s">
        <v>1501</v>
      </c>
      <c r="D75" s="82" t="s">
        <v>312</v>
      </c>
      <c r="E75" s="216" t="s">
        <v>178</v>
      </c>
      <c r="F75" s="221">
        <v>66</v>
      </c>
      <c r="G75" s="217" t="str">
        <f t="shared" si="0"/>
        <v>TB</v>
      </c>
      <c r="H75" s="218"/>
    </row>
    <row r="76" spans="1:8" x14ac:dyDescent="0.25">
      <c r="A76" s="10">
        <v>64</v>
      </c>
      <c r="B76" s="215">
        <v>64</v>
      </c>
      <c r="C76" s="83" t="s">
        <v>1502</v>
      </c>
      <c r="D76" s="82" t="s">
        <v>60</v>
      </c>
      <c r="E76" s="216" t="s">
        <v>59</v>
      </c>
      <c r="F76" s="221">
        <v>76</v>
      </c>
      <c r="G76" s="217" t="str">
        <f t="shared" si="0"/>
        <v>Khá</v>
      </c>
      <c r="H76" s="218"/>
    </row>
    <row r="77" spans="1:8" x14ac:dyDescent="0.25">
      <c r="A77" s="10">
        <v>65</v>
      </c>
      <c r="B77" s="215">
        <v>65</v>
      </c>
      <c r="C77" s="83" t="s">
        <v>1503</v>
      </c>
      <c r="D77" s="82" t="s">
        <v>19</v>
      </c>
      <c r="E77" s="216" t="s">
        <v>59</v>
      </c>
      <c r="F77" s="221">
        <v>76</v>
      </c>
      <c r="G77" s="217" t="str">
        <f t="shared" si="0"/>
        <v>Khá</v>
      </c>
      <c r="H77" s="218"/>
    </row>
    <row r="78" spans="1:8" x14ac:dyDescent="0.25">
      <c r="A78" s="10">
        <v>66</v>
      </c>
      <c r="B78" s="215">
        <v>66</v>
      </c>
      <c r="C78" s="83" t="s">
        <v>1504</v>
      </c>
      <c r="D78" s="82" t="s">
        <v>398</v>
      </c>
      <c r="E78" s="216" t="s">
        <v>364</v>
      </c>
      <c r="F78" s="221">
        <v>78</v>
      </c>
      <c r="G78" s="217" t="str">
        <f t="shared" si="0"/>
        <v>Khá</v>
      </c>
      <c r="H78" s="218"/>
    </row>
    <row r="79" spans="1:8" x14ac:dyDescent="0.25">
      <c r="A79" s="10">
        <v>67</v>
      </c>
      <c r="B79" s="215">
        <v>67</v>
      </c>
      <c r="C79" s="83" t="s">
        <v>1505</v>
      </c>
      <c r="D79" s="82" t="s">
        <v>1506</v>
      </c>
      <c r="E79" s="216" t="s">
        <v>141</v>
      </c>
      <c r="F79" s="221">
        <v>73</v>
      </c>
      <c r="G79" s="217" t="str">
        <f t="shared" si="0"/>
        <v>Khá</v>
      </c>
      <c r="H79" s="218"/>
    </row>
    <row r="80" spans="1:8" x14ac:dyDescent="0.25">
      <c r="A80" s="10">
        <v>68</v>
      </c>
      <c r="B80" s="215">
        <v>68</v>
      </c>
      <c r="C80" s="83" t="s">
        <v>1507</v>
      </c>
      <c r="D80" s="82" t="s">
        <v>1508</v>
      </c>
      <c r="E80" s="216" t="s">
        <v>166</v>
      </c>
      <c r="F80" s="221">
        <v>31</v>
      </c>
      <c r="G80" s="217" t="str">
        <f t="shared" si="0"/>
        <v>yếu</v>
      </c>
      <c r="H80" s="218" t="s">
        <v>68</v>
      </c>
    </row>
    <row r="81" spans="1:8" x14ac:dyDescent="0.25">
      <c r="A81" s="10">
        <v>69</v>
      </c>
      <c r="B81" s="215">
        <v>69</v>
      </c>
      <c r="C81" s="222" t="s">
        <v>1509</v>
      </c>
      <c r="D81" s="223" t="s">
        <v>63</v>
      </c>
      <c r="E81" s="224" t="s">
        <v>24</v>
      </c>
      <c r="F81" s="225">
        <v>93</v>
      </c>
      <c r="G81" s="217" t="str">
        <f t="shared" si="0"/>
        <v>Xuất sắc</v>
      </c>
      <c r="H81" s="218"/>
    </row>
    <row r="82" spans="1:8" x14ac:dyDescent="0.25">
      <c r="A82" s="354" t="s">
        <v>1510</v>
      </c>
      <c r="B82" s="354"/>
      <c r="C82" s="354"/>
      <c r="D82" s="68"/>
      <c r="E82" s="69"/>
      <c r="F82" s="70"/>
      <c r="G82" s="83"/>
      <c r="H82" s="83"/>
    </row>
    <row r="83" spans="1:8" x14ac:dyDescent="0.25">
      <c r="A83" s="73">
        <v>70</v>
      </c>
      <c r="B83" s="73">
        <v>1</v>
      </c>
      <c r="C83" s="226" t="s">
        <v>1511</v>
      </c>
      <c r="D83" s="227" t="s">
        <v>18</v>
      </c>
      <c r="E83" s="227" t="s">
        <v>66</v>
      </c>
      <c r="F83" s="228">
        <v>69</v>
      </c>
      <c r="G83" s="83" t="str">
        <f t="shared" si="0"/>
        <v>TB</v>
      </c>
      <c r="H83" s="218"/>
    </row>
    <row r="84" spans="1:8" x14ac:dyDescent="0.25">
      <c r="A84" s="73">
        <v>71</v>
      </c>
      <c r="B84" s="73">
        <v>2</v>
      </c>
      <c r="C84" s="226" t="s">
        <v>1512</v>
      </c>
      <c r="D84" s="227" t="s">
        <v>1513</v>
      </c>
      <c r="E84" s="227" t="s">
        <v>34</v>
      </c>
      <c r="F84" s="228">
        <v>70</v>
      </c>
      <c r="G84" s="83" t="str">
        <f t="shared" si="0"/>
        <v>Khá</v>
      </c>
      <c r="H84" s="218"/>
    </row>
    <row r="85" spans="1:8" x14ac:dyDescent="0.25">
      <c r="A85" s="73">
        <v>72</v>
      </c>
      <c r="B85" s="73">
        <v>3</v>
      </c>
      <c r="C85" s="226" t="s">
        <v>1514</v>
      </c>
      <c r="D85" s="227" t="s">
        <v>163</v>
      </c>
      <c r="E85" s="227" t="s">
        <v>34</v>
      </c>
      <c r="F85" s="228">
        <v>70</v>
      </c>
      <c r="G85" s="83" t="str">
        <f t="shared" si="0"/>
        <v>Khá</v>
      </c>
      <c r="H85" s="218"/>
    </row>
    <row r="86" spans="1:8" x14ac:dyDescent="0.25">
      <c r="A86" s="73">
        <v>73</v>
      </c>
      <c r="B86" s="73">
        <v>4</v>
      </c>
      <c r="C86" s="227" t="s">
        <v>1515</v>
      </c>
      <c r="D86" s="227" t="s">
        <v>167</v>
      </c>
      <c r="E86" s="227" t="s">
        <v>34</v>
      </c>
      <c r="F86" s="228">
        <v>55</v>
      </c>
      <c r="G86" s="83" t="str">
        <f t="shared" si="0"/>
        <v>TB</v>
      </c>
      <c r="H86" s="218"/>
    </row>
    <row r="87" spans="1:8" x14ac:dyDescent="0.25">
      <c r="A87" s="73">
        <v>74</v>
      </c>
      <c r="B87" s="73">
        <v>5</v>
      </c>
      <c r="C87" s="227" t="s">
        <v>1516</v>
      </c>
      <c r="D87" s="227" t="s">
        <v>1517</v>
      </c>
      <c r="E87" s="227" t="s">
        <v>34</v>
      </c>
      <c r="F87" s="228">
        <v>40</v>
      </c>
      <c r="G87" s="83" t="str">
        <f t="shared" si="0"/>
        <v>yếu</v>
      </c>
      <c r="H87" s="218"/>
    </row>
    <row r="88" spans="1:8" x14ac:dyDescent="0.25">
      <c r="A88" s="73">
        <v>75</v>
      </c>
      <c r="B88" s="73">
        <v>6</v>
      </c>
      <c r="C88" s="226" t="s">
        <v>1518</v>
      </c>
      <c r="D88" s="227" t="s">
        <v>186</v>
      </c>
      <c r="E88" s="227" t="s">
        <v>129</v>
      </c>
      <c r="F88" s="228">
        <v>80</v>
      </c>
      <c r="G88" s="83" t="str">
        <f t="shared" si="0"/>
        <v>Tốt</v>
      </c>
      <c r="H88" s="218"/>
    </row>
    <row r="89" spans="1:8" x14ac:dyDescent="0.25">
      <c r="A89" s="73">
        <v>76</v>
      </c>
      <c r="B89" s="73">
        <v>7</v>
      </c>
      <c r="C89" s="226" t="s">
        <v>1519</v>
      </c>
      <c r="D89" s="227" t="s">
        <v>128</v>
      </c>
      <c r="E89" s="227" t="s">
        <v>129</v>
      </c>
      <c r="F89" s="228">
        <v>69</v>
      </c>
      <c r="G89" s="83" t="str">
        <f t="shared" si="0"/>
        <v>TB</v>
      </c>
      <c r="H89" s="218"/>
    </row>
    <row r="90" spans="1:8" x14ac:dyDescent="0.25">
      <c r="A90" s="73">
        <v>77</v>
      </c>
      <c r="B90" s="73">
        <v>8</v>
      </c>
      <c r="C90" s="226" t="s">
        <v>1520</v>
      </c>
      <c r="D90" s="227" t="s">
        <v>55</v>
      </c>
      <c r="E90" s="227" t="s">
        <v>129</v>
      </c>
      <c r="F90" s="228">
        <v>74</v>
      </c>
      <c r="G90" s="83" t="str">
        <f t="shared" si="0"/>
        <v>Khá</v>
      </c>
      <c r="H90" s="218"/>
    </row>
    <row r="91" spans="1:8" x14ac:dyDescent="0.25">
      <c r="A91" s="73">
        <v>78</v>
      </c>
      <c r="B91" s="73">
        <v>9</v>
      </c>
      <c r="C91" s="226" t="s">
        <v>1521</v>
      </c>
      <c r="D91" s="227" t="s">
        <v>18</v>
      </c>
      <c r="E91" s="227" t="s">
        <v>129</v>
      </c>
      <c r="F91" s="228">
        <v>75</v>
      </c>
      <c r="G91" s="83" t="str">
        <f t="shared" si="0"/>
        <v>Khá</v>
      </c>
      <c r="H91" s="218"/>
    </row>
    <row r="92" spans="1:8" x14ac:dyDescent="0.25">
      <c r="A92" s="73">
        <v>79</v>
      </c>
      <c r="B92" s="73">
        <v>10</v>
      </c>
      <c r="C92" s="226" t="s">
        <v>1522</v>
      </c>
      <c r="D92" s="227" t="s">
        <v>63</v>
      </c>
      <c r="E92" s="227" t="s">
        <v>129</v>
      </c>
      <c r="F92" s="228">
        <v>70</v>
      </c>
      <c r="G92" s="83" t="str">
        <f t="shared" si="0"/>
        <v>Khá</v>
      </c>
      <c r="H92" s="218"/>
    </row>
    <row r="93" spans="1:8" x14ac:dyDescent="0.25">
      <c r="A93" s="73">
        <v>80</v>
      </c>
      <c r="B93" s="73">
        <v>11</v>
      </c>
      <c r="C93" s="226" t="s">
        <v>1523</v>
      </c>
      <c r="D93" s="227" t="s">
        <v>342</v>
      </c>
      <c r="E93" s="227" t="s">
        <v>6</v>
      </c>
      <c r="F93" s="228">
        <v>73</v>
      </c>
      <c r="G93" s="83" t="str">
        <f t="shared" si="0"/>
        <v>Khá</v>
      </c>
      <c r="H93" s="218"/>
    </row>
    <row r="94" spans="1:8" x14ac:dyDescent="0.25">
      <c r="A94" s="73">
        <v>81</v>
      </c>
      <c r="B94" s="73">
        <v>12</v>
      </c>
      <c r="C94" s="226" t="s">
        <v>1524</v>
      </c>
      <c r="D94" s="227" t="s">
        <v>507</v>
      </c>
      <c r="E94" s="227" t="s">
        <v>449</v>
      </c>
      <c r="F94" s="228">
        <v>60</v>
      </c>
      <c r="G94" s="83" t="str">
        <f t="shared" si="0"/>
        <v>TB</v>
      </c>
      <c r="H94" s="218" t="s">
        <v>68</v>
      </c>
    </row>
    <row r="95" spans="1:8" x14ac:dyDescent="0.25">
      <c r="A95" s="73">
        <v>82</v>
      </c>
      <c r="B95" s="73">
        <v>13</v>
      </c>
      <c r="C95" s="226" t="s">
        <v>1525</v>
      </c>
      <c r="D95" s="227" t="s">
        <v>55</v>
      </c>
      <c r="E95" s="227" t="s">
        <v>145</v>
      </c>
      <c r="F95" s="228">
        <v>30</v>
      </c>
      <c r="G95" s="83" t="str">
        <f t="shared" si="0"/>
        <v>yếu</v>
      </c>
      <c r="H95" s="218" t="s">
        <v>109</v>
      </c>
    </row>
    <row r="96" spans="1:8" x14ac:dyDescent="0.25">
      <c r="A96" s="73">
        <v>83</v>
      </c>
      <c r="B96" s="73">
        <v>14</v>
      </c>
      <c r="C96" s="226" t="s">
        <v>1526</v>
      </c>
      <c r="D96" s="227" t="s">
        <v>155</v>
      </c>
      <c r="E96" s="227" t="s">
        <v>38</v>
      </c>
      <c r="F96" s="228">
        <v>61</v>
      </c>
      <c r="G96" s="83" t="str">
        <f t="shared" si="0"/>
        <v>TB</v>
      </c>
      <c r="H96" s="218"/>
    </row>
    <row r="97" spans="1:8" x14ac:dyDescent="0.25">
      <c r="A97" s="73">
        <v>84</v>
      </c>
      <c r="B97" s="73">
        <v>15</v>
      </c>
      <c r="C97" s="226" t="s">
        <v>1527</v>
      </c>
      <c r="D97" s="227" t="s">
        <v>508</v>
      </c>
      <c r="E97" s="227" t="s">
        <v>39</v>
      </c>
      <c r="F97" s="228">
        <v>70</v>
      </c>
      <c r="G97" s="83" t="str">
        <f t="shared" si="0"/>
        <v>Khá</v>
      </c>
      <c r="H97" s="218"/>
    </row>
    <row r="98" spans="1:8" x14ac:dyDescent="0.25">
      <c r="A98" s="73">
        <v>85</v>
      </c>
      <c r="B98" s="73">
        <v>16</v>
      </c>
      <c r="C98" s="226" t="s">
        <v>1528</v>
      </c>
      <c r="D98" s="227" t="s">
        <v>497</v>
      </c>
      <c r="E98" s="227" t="s">
        <v>158</v>
      </c>
      <c r="F98" s="228">
        <v>70</v>
      </c>
      <c r="G98" s="83" t="str">
        <f t="shared" si="0"/>
        <v>Khá</v>
      </c>
      <c r="H98" s="218"/>
    </row>
    <row r="99" spans="1:8" x14ac:dyDescent="0.25">
      <c r="A99" s="73">
        <v>86</v>
      </c>
      <c r="B99" s="73">
        <v>17</v>
      </c>
      <c r="C99" s="226" t="s">
        <v>1529</v>
      </c>
      <c r="D99" s="227" t="s">
        <v>271</v>
      </c>
      <c r="E99" s="227" t="s">
        <v>14</v>
      </c>
      <c r="F99" s="228">
        <v>65</v>
      </c>
      <c r="G99" s="83" t="str">
        <f t="shared" ref="G99:G151" si="1">IF(F99&lt;30,"kém",IF(F99&lt;50,"yếu",IF(F99&lt;70,"TB",IF(F99&lt;80,"Khá",IF(F99&lt;90,"Tốt","Xuất sắc")))))</f>
        <v>TB</v>
      </c>
      <c r="H99" s="218"/>
    </row>
    <row r="100" spans="1:8" x14ac:dyDescent="0.25">
      <c r="A100" s="73">
        <v>87</v>
      </c>
      <c r="B100" s="73">
        <v>18</v>
      </c>
      <c r="C100" s="226" t="s">
        <v>1530</v>
      </c>
      <c r="D100" s="227" t="s">
        <v>18</v>
      </c>
      <c r="E100" s="227" t="s">
        <v>182</v>
      </c>
      <c r="F100" s="228">
        <v>68</v>
      </c>
      <c r="G100" s="83" t="str">
        <f t="shared" si="1"/>
        <v>TB</v>
      </c>
      <c r="H100" s="218"/>
    </row>
    <row r="101" spans="1:8" x14ac:dyDescent="0.25">
      <c r="A101" s="73">
        <v>88</v>
      </c>
      <c r="B101" s="73">
        <v>19</v>
      </c>
      <c r="C101" s="226" t="s">
        <v>1531</v>
      </c>
      <c r="D101" s="227" t="s">
        <v>1532</v>
      </c>
      <c r="E101" s="227" t="s">
        <v>40</v>
      </c>
      <c r="F101" s="228">
        <v>80</v>
      </c>
      <c r="G101" s="83" t="str">
        <f t="shared" si="1"/>
        <v>Tốt</v>
      </c>
      <c r="H101" s="218"/>
    </row>
    <row r="102" spans="1:8" x14ac:dyDescent="0.25">
      <c r="A102" s="73">
        <v>89</v>
      </c>
      <c r="B102" s="73">
        <v>20</v>
      </c>
      <c r="C102" s="226" t="s">
        <v>1533</v>
      </c>
      <c r="D102" s="227" t="s">
        <v>909</v>
      </c>
      <c r="E102" s="227" t="s">
        <v>40</v>
      </c>
      <c r="F102" s="228">
        <v>60</v>
      </c>
      <c r="G102" s="83" t="str">
        <f t="shared" si="1"/>
        <v>TB</v>
      </c>
      <c r="H102" s="218" t="s">
        <v>68</v>
      </c>
    </row>
    <row r="103" spans="1:8" x14ac:dyDescent="0.25">
      <c r="A103" s="73">
        <v>90</v>
      </c>
      <c r="B103" s="73">
        <v>21</v>
      </c>
      <c r="C103" s="226" t="s">
        <v>1534</v>
      </c>
      <c r="D103" s="227" t="s">
        <v>1535</v>
      </c>
      <c r="E103" s="227" t="s">
        <v>133</v>
      </c>
      <c r="F103" s="228">
        <v>83</v>
      </c>
      <c r="G103" s="83" t="str">
        <f t="shared" si="1"/>
        <v>Tốt</v>
      </c>
      <c r="H103" s="218"/>
    </row>
    <row r="104" spans="1:8" x14ac:dyDescent="0.25">
      <c r="A104" s="73">
        <v>91</v>
      </c>
      <c r="B104" s="73">
        <v>22</v>
      </c>
      <c r="C104" s="226" t="s">
        <v>1536</v>
      </c>
      <c r="D104" s="227" t="s">
        <v>382</v>
      </c>
      <c r="E104" s="227" t="s">
        <v>41</v>
      </c>
      <c r="F104" s="228">
        <v>68</v>
      </c>
      <c r="G104" s="83" t="str">
        <f t="shared" si="1"/>
        <v>TB</v>
      </c>
      <c r="H104" s="218"/>
    </row>
    <row r="105" spans="1:8" x14ac:dyDescent="0.25">
      <c r="A105" s="73">
        <v>92</v>
      </c>
      <c r="B105" s="73">
        <v>23</v>
      </c>
      <c r="C105" s="226" t="s">
        <v>1537</v>
      </c>
      <c r="D105" s="227" t="s">
        <v>1538</v>
      </c>
      <c r="E105" s="227" t="s">
        <v>93</v>
      </c>
      <c r="F105" s="228">
        <v>50</v>
      </c>
      <c r="G105" s="83" t="str">
        <f t="shared" si="1"/>
        <v>TB</v>
      </c>
      <c r="H105" s="218" t="s">
        <v>68</v>
      </c>
    </row>
    <row r="106" spans="1:8" x14ac:dyDescent="0.25">
      <c r="A106" s="73">
        <v>93</v>
      </c>
      <c r="B106" s="73">
        <v>24</v>
      </c>
      <c r="C106" s="226" t="s">
        <v>1539</v>
      </c>
      <c r="D106" s="227" t="s">
        <v>500</v>
      </c>
      <c r="E106" s="227" t="s">
        <v>75</v>
      </c>
      <c r="F106" s="228">
        <v>60</v>
      </c>
      <c r="G106" s="83" t="str">
        <f t="shared" si="1"/>
        <v>TB</v>
      </c>
      <c r="H106" s="218" t="s">
        <v>109</v>
      </c>
    </row>
    <row r="107" spans="1:8" x14ac:dyDescent="0.25">
      <c r="A107" s="73">
        <v>94</v>
      </c>
      <c r="B107" s="73">
        <v>25</v>
      </c>
      <c r="C107" s="226" t="s">
        <v>1540</v>
      </c>
      <c r="D107" s="227" t="s">
        <v>1541</v>
      </c>
      <c r="E107" s="227" t="s">
        <v>20</v>
      </c>
      <c r="F107" s="228">
        <v>74</v>
      </c>
      <c r="G107" s="83" t="str">
        <f t="shared" si="1"/>
        <v>Khá</v>
      </c>
      <c r="H107" s="218"/>
    </row>
    <row r="108" spans="1:8" x14ac:dyDescent="0.25">
      <c r="A108" s="73">
        <v>95</v>
      </c>
      <c r="B108" s="73">
        <v>26</v>
      </c>
      <c r="C108" s="226" t="s">
        <v>1542</v>
      </c>
      <c r="D108" s="227" t="s">
        <v>1543</v>
      </c>
      <c r="E108" s="227" t="s">
        <v>110</v>
      </c>
      <c r="F108" s="228">
        <v>74</v>
      </c>
      <c r="G108" s="83" t="str">
        <f t="shared" si="1"/>
        <v>Khá</v>
      </c>
      <c r="H108" s="218"/>
    </row>
    <row r="109" spans="1:8" x14ac:dyDescent="0.25">
      <c r="A109" s="73">
        <v>96</v>
      </c>
      <c r="B109" s="73">
        <v>27</v>
      </c>
      <c r="C109" s="226" t="s">
        <v>1544</v>
      </c>
      <c r="D109" s="227" t="s">
        <v>18</v>
      </c>
      <c r="E109" s="227" t="s">
        <v>21</v>
      </c>
      <c r="F109" s="228">
        <v>77</v>
      </c>
      <c r="G109" s="83" t="str">
        <f t="shared" si="1"/>
        <v>Khá</v>
      </c>
      <c r="H109" s="218"/>
    </row>
    <row r="110" spans="1:8" x14ac:dyDescent="0.25">
      <c r="A110" s="73">
        <v>97</v>
      </c>
      <c r="B110" s="73">
        <v>28</v>
      </c>
      <c r="C110" s="226" t="s">
        <v>1545</v>
      </c>
      <c r="D110" s="227" t="s">
        <v>411</v>
      </c>
      <c r="E110" s="227" t="s">
        <v>21</v>
      </c>
      <c r="F110" s="228">
        <v>57</v>
      </c>
      <c r="G110" s="83" t="str">
        <f t="shared" si="1"/>
        <v>TB</v>
      </c>
      <c r="H110" s="218"/>
    </row>
    <row r="111" spans="1:8" x14ac:dyDescent="0.25">
      <c r="A111" s="73">
        <v>98</v>
      </c>
      <c r="B111" s="73">
        <v>29</v>
      </c>
      <c r="C111" s="226" t="s">
        <v>1546</v>
      </c>
      <c r="D111" s="227" t="s">
        <v>1547</v>
      </c>
      <c r="E111" s="227" t="s">
        <v>52</v>
      </c>
      <c r="F111" s="228">
        <v>80</v>
      </c>
      <c r="G111" s="83" t="str">
        <f t="shared" si="1"/>
        <v>Tốt</v>
      </c>
      <c r="H111" s="218"/>
    </row>
    <row r="112" spans="1:8" x14ac:dyDescent="0.25">
      <c r="A112" s="73">
        <v>99</v>
      </c>
      <c r="B112" s="73">
        <v>30</v>
      </c>
      <c r="C112" s="226" t="s">
        <v>1548</v>
      </c>
      <c r="D112" s="227" t="s">
        <v>36</v>
      </c>
      <c r="E112" s="227" t="s">
        <v>52</v>
      </c>
      <c r="F112" s="228">
        <v>52</v>
      </c>
      <c r="G112" s="83" t="str">
        <f t="shared" si="1"/>
        <v>TB</v>
      </c>
      <c r="H112" s="218" t="s">
        <v>68</v>
      </c>
    </row>
    <row r="113" spans="1:8" x14ac:dyDescent="0.25">
      <c r="A113" s="73">
        <v>100</v>
      </c>
      <c r="B113" s="73">
        <v>31</v>
      </c>
      <c r="C113" s="226" t="s">
        <v>1549</v>
      </c>
      <c r="D113" s="227" t="s">
        <v>451</v>
      </c>
      <c r="E113" s="227" t="s">
        <v>430</v>
      </c>
      <c r="F113" s="228">
        <v>80</v>
      </c>
      <c r="G113" s="83" t="str">
        <f t="shared" si="1"/>
        <v>Tốt</v>
      </c>
      <c r="H113" s="218"/>
    </row>
    <row r="114" spans="1:8" x14ac:dyDescent="0.25">
      <c r="A114" s="73">
        <v>101</v>
      </c>
      <c r="B114" s="73">
        <v>32</v>
      </c>
      <c r="C114" s="226" t="s">
        <v>1550</v>
      </c>
      <c r="D114" s="227" t="s">
        <v>376</v>
      </c>
      <c r="E114" s="227" t="s">
        <v>204</v>
      </c>
      <c r="F114" s="228">
        <v>51</v>
      </c>
      <c r="G114" s="83" t="str">
        <f t="shared" si="1"/>
        <v>TB</v>
      </c>
      <c r="H114" s="218" t="s">
        <v>68</v>
      </c>
    </row>
    <row r="115" spans="1:8" x14ac:dyDescent="0.25">
      <c r="A115" s="73">
        <v>102</v>
      </c>
      <c r="B115" s="73">
        <v>33</v>
      </c>
      <c r="C115" s="226" t="s">
        <v>1551</v>
      </c>
      <c r="D115" s="227" t="s">
        <v>18</v>
      </c>
      <c r="E115" s="227" t="s">
        <v>98</v>
      </c>
      <c r="F115" s="228">
        <v>69</v>
      </c>
      <c r="G115" s="83" t="str">
        <f t="shared" si="1"/>
        <v>TB</v>
      </c>
      <c r="H115" s="218"/>
    </row>
    <row r="116" spans="1:8" x14ac:dyDescent="0.25">
      <c r="A116" s="73">
        <v>103</v>
      </c>
      <c r="B116" s="73">
        <v>34</v>
      </c>
      <c r="C116" s="226" t="s">
        <v>1552</v>
      </c>
      <c r="D116" s="227" t="s">
        <v>1553</v>
      </c>
      <c r="E116" s="227" t="s">
        <v>217</v>
      </c>
      <c r="F116" s="228">
        <v>68</v>
      </c>
      <c r="G116" s="83" t="str">
        <f t="shared" si="1"/>
        <v>TB</v>
      </c>
      <c r="H116" s="218"/>
    </row>
    <row r="117" spans="1:8" x14ac:dyDescent="0.25">
      <c r="A117" s="73">
        <v>104</v>
      </c>
      <c r="B117" s="73">
        <v>35</v>
      </c>
      <c r="C117" s="226" t="s">
        <v>1554</v>
      </c>
      <c r="D117" s="227" t="s">
        <v>498</v>
      </c>
      <c r="E117" s="227" t="s">
        <v>8</v>
      </c>
      <c r="F117" s="228">
        <v>71</v>
      </c>
      <c r="G117" s="83" t="str">
        <f t="shared" si="1"/>
        <v>Khá</v>
      </c>
      <c r="H117" s="218"/>
    </row>
    <row r="118" spans="1:8" x14ac:dyDescent="0.25">
      <c r="A118" s="73">
        <v>105</v>
      </c>
      <c r="B118" s="73">
        <v>36</v>
      </c>
      <c r="C118" s="226" t="s">
        <v>1555</v>
      </c>
      <c r="D118" s="227" t="s">
        <v>296</v>
      </c>
      <c r="E118" s="227" t="s">
        <v>8</v>
      </c>
      <c r="F118" s="228">
        <v>78</v>
      </c>
      <c r="G118" s="83" t="str">
        <f t="shared" si="1"/>
        <v>Khá</v>
      </c>
      <c r="H118" s="218"/>
    </row>
    <row r="119" spans="1:8" x14ac:dyDescent="0.25">
      <c r="A119" s="73">
        <v>106</v>
      </c>
      <c r="B119" s="73">
        <v>37</v>
      </c>
      <c r="C119" s="226" t="s">
        <v>1556</v>
      </c>
      <c r="D119" s="227" t="s">
        <v>1557</v>
      </c>
      <c r="E119" s="227" t="s">
        <v>8</v>
      </c>
      <c r="F119" s="228">
        <v>81</v>
      </c>
      <c r="G119" s="83" t="str">
        <f t="shared" si="1"/>
        <v>Tốt</v>
      </c>
      <c r="H119" s="218"/>
    </row>
    <row r="120" spans="1:8" x14ac:dyDescent="0.25">
      <c r="A120" s="73">
        <v>107</v>
      </c>
      <c r="B120" s="73">
        <v>38</v>
      </c>
      <c r="C120" s="226" t="s">
        <v>1558</v>
      </c>
      <c r="D120" s="227" t="s">
        <v>295</v>
      </c>
      <c r="E120" s="227" t="s">
        <v>8</v>
      </c>
      <c r="F120" s="228">
        <v>80</v>
      </c>
      <c r="G120" s="83" t="str">
        <f t="shared" si="1"/>
        <v>Tốt</v>
      </c>
      <c r="H120" s="218"/>
    </row>
    <row r="121" spans="1:8" x14ac:dyDescent="0.25">
      <c r="A121" s="73">
        <v>108</v>
      </c>
      <c r="B121" s="73">
        <v>39</v>
      </c>
      <c r="C121" s="226" t="s">
        <v>1559</v>
      </c>
      <c r="D121" s="227" t="s">
        <v>54</v>
      </c>
      <c r="E121" s="227" t="s">
        <v>8</v>
      </c>
      <c r="F121" s="228">
        <v>83</v>
      </c>
      <c r="G121" s="83" t="str">
        <f t="shared" si="1"/>
        <v>Tốt</v>
      </c>
      <c r="H121" s="218"/>
    </row>
    <row r="122" spans="1:8" x14ac:dyDescent="0.25">
      <c r="A122" s="73">
        <v>109</v>
      </c>
      <c r="B122" s="73">
        <v>40</v>
      </c>
      <c r="C122" s="226" t="s">
        <v>1560</v>
      </c>
      <c r="D122" s="227" t="s">
        <v>396</v>
      </c>
      <c r="E122" s="227" t="s">
        <v>229</v>
      </c>
      <c r="F122" s="228">
        <v>80</v>
      </c>
      <c r="G122" s="83" t="str">
        <f t="shared" si="1"/>
        <v>Tốt</v>
      </c>
      <c r="H122" s="218" t="s">
        <v>68</v>
      </c>
    </row>
    <row r="123" spans="1:8" x14ac:dyDescent="0.25">
      <c r="A123" s="73">
        <v>110</v>
      </c>
      <c r="B123" s="73">
        <v>41</v>
      </c>
      <c r="C123" s="226" t="s">
        <v>1561</v>
      </c>
      <c r="D123" s="227" t="s">
        <v>155</v>
      </c>
      <c r="E123" s="227" t="s">
        <v>229</v>
      </c>
      <c r="F123" s="228">
        <v>64</v>
      </c>
      <c r="G123" s="83" t="str">
        <f t="shared" si="1"/>
        <v>TB</v>
      </c>
      <c r="H123" s="218"/>
    </row>
    <row r="124" spans="1:8" x14ac:dyDescent="0.25">
      <c r="A124" s="73">
        <v>111</v>
      </c>
      <c r="B124" s="73">
        <v>42</v>
      </c>
      <c r="C124" s="226" t="s">
        <v>1562</v>
      </c>
      <c r="D124" s="227" t="s">
        <v>1563</v>
      </c>
      <c r="E124" s="227" t="s">
        <v>25</v>
      </c>
      <c r="F124" s="228">
        <v>72</v>
      </c>
      <c r="G124" s="83" t="str">
        <f t="shared" si="1"/>
        <v>Khá</v>
      </c>
      <c r="H124" s="218"/>
    </row>
    <row r="125" spans="1:8" x14ac:dyDescent="0.25">
      <c r="A125" s="73">
        <v>112</v>
      </c>
      <c r="B125" s="73">
        <v>43</v>
      </c>
      <c r="C125" s="226" t="s">
        <v>1564</v>
      </c>
      <c r="D125" s="227" t="s">
        <v>376</v>
      </c>
      <c r="E125" s="227" t="s">
        <v>25</v>
      </c>
      <c r="F125" s="228">
        <v>72</v>
      </c>
      <c r="G125" s="83" t="str">
        <f t="shared" si="1"/>
        <v>Khá</v>
      </c>
      <c r="H125" s="218"/>
    </row>
    <row r="126" spans="1:8" x14ac:dyDescent="0.25">
      <c r="A126" s="73">
        <v>113</v>
      </c>
      <c r="B126" s="73">
        <v>44</v>
      </c>
      <c r="C126" s="226" t="s">
        <v>1565</v>
      </c>
      <c r="D126" s="227" t="s">
        <v>510</v>
      </c>
      <c r="E126" s="227" t="s">
        <v>79</v>
      </c>
      <c r="F126" s="228">
        <v>87</v>
      </c>
      <c r="G126" s="83" t="str">
        <f t="shared" si="1"/>
        <v>Tốt</v>
      </c>
      <c r="H126" s="218"/>
    </row>
    <row r="127" spans="1:8" x14ac:dyDescent="0.25">
      <c r="A127" s="73">
        <v>114</v>
      </c>
      <c r="B127" s="73">
        <v>45</v>
      </c>
      <c r="C127" s="226" t="s">
        <v>1566</v>
      </c>
      <c r="D127" s="227" t="s">
        <v>1567</v>
      </c>
      <c r="E127" s="227" t="s">
        <v>22</v>
      </c>
      <c r="F127" s="228">
        <v>78</v>
      </c>
      <c r="G127" s="83" t="str">
        <f t="shared" si="1"/>
        <v>Khá</v>
      </c>
      <c r="H127" s="218"/>
    </row>
    <row r="128" spans="1:8" x14ac:dyDescent="0.25">
      <c r="A128" s="73">
        <v>115</v>
      </c>
      <c r="B128" s="73">
        <v>46</v>
      </c>
      <c r="C128" s="226" t="s">
        <v>1568</v>
      </c>
      <c r="D128" s="227" t="s">
        <v>363</v>
      </c>
      <c r="E128" s="227" t="s">
        <v>22</v>
      </c>
      <c r="F128" s="228">
        <v>40</v>
      </c>
      <c r="G128" s="83" t="str">
        <f t="shared" si="1"/>
        <v>yếu</v>
      </c>
      <c r="H128" s="218" t="s">
        <v>68</v>
      </c>
    </row>
    <row r="129" spans="1:8" x14ac:dyDescent="0.25">
      <c r="A129" s="73">
        <v>116</v>
      </c>
      <c r="B129" s="73">
        <v>47</v>
      </c>
      <c r="C129" s="226" t="s">
        <v>1569</v>
      </c>
      <c r="D129" s="227" t="s">
        <v>101</v>
      </c>
      <c r="E129" s="227" t="s">
        <v>1570</v>
      </c>
      <c r="F129" s="228">
        <v>91</v>
      </c>
      <c r="G129" s="83" t="str">
        <f t="shared" si="1"/>
        <v>Xuất sắc</v>
      </c>
      <c r="H129" s="218"/>
    </row>
    <row r="130" spans="1:8" x14ac:dyDescent="0.25">
      <c r="A130" s="73">
        <v>117</v>
      </c>
      <c r="B130" s="73">
        <v>48</v>
      </c>
      <c r="C130" s="226" t="s">
        <v>1571</v>
      </c>
      <c r="D130" s="227" t="s">
        <v>1572</v>
      </c>
      <c r="E130" s="227" t="s">
        <v>151</v>
      </c>
      <c r="F130" s="228">
        <v>30</v>
      </c>
      <c r="G130" s="83" t="str">
        <f t="shared" si="1"/>
        <v>yếu</v>
      </c>
      <c r="H130" s="218" t="s">
        <v>109</v>
      </c>
    </row>
    <row r="131" spans="1:8" x14ac:dyDescent="0.25">
      <c r="A131" s="73">
        <v>118</v>
      </c>
      <c r="B131" s="73">
        <v>49</v>
      </c>
      <c r="C131" s="226" t="s">
        <v>1573</v>
      </c>
      <c r="D131" s="227" t="s">
        <v>1574</v>
      </c>
      <c r="E131" s="227" t="s">
        <v>162</v>
      </c>
      <c r="F131" s="228">
        <v>50</v>
      </c>
      <c r="G131" s="83" t="str">
        <f t="shared" si="1"/>
        <v>TB</v>
      </c>
      <c r="H131" s="218" t="s">
        <v>109</v>
      </c>
    </row>
    <row r="132" spans="1:8" x14ac:dyDescent="0.25">
      <c r="A132" s="73">
        <v>119</v>
      </c>
      <c r="B132" s="73">
        <v>50</v>
      </c>
      <c r="C132" s="226" t="s">
        <v>1575</v>
      </c>
      <c r="D132" s="227" t="s">
        <v>1576</v>
      </c>
      <c r="E132" s="227" t="s">
        <v>247</v>
      </c>
      <c r="F132" s="228">
        <v>63</v>
      </c>
      <c r="G132" s="83" t="str">
        <f t="shared" si="1"/>
        <v>TB</v>
      </c>
      <c r="H132" s="218" t="s">
        <v>68</v>
      </c>
    </row>
    <row r="133" spans="1:8" x14ac:dyDescent="0.25">
      <c r="A133" s="73">
        <v>120</v>
      </c>
      <c r="B133" s="73">
        <v>51</v>
      </c>
      <c r="C133" s="226" t="s">
        <v>1577</v>
      </c>
      <c r="D133" s="227" t="s">
        <v>76</v>
      </c>
      <c r="E133" s="227" t="s">
        <v>26</v>
      </c>
      <c r="F133" s="228">
        <v>58</v>
      </c>
      <c r="G133" s="83" t="str">
        <f t="shared" si="1"/>
        <v>TB</v>
      </c>
      <c r="H133" s="218"/>
    </row>
    <row r="134" spans="1:8" x14ac:dyDescent="0.25">
      <c r="A134" s="73">
        <v>121</v>
      </c>
      <c r="B134" s="73">
        <v>52</v>
      </c>
      <c r="C134" s="226" t="s">
        <v>1578</v>
      </c>
      <c r="D134" s="227" t="s">
        <v>438</v>
      </c>
      <c r="E134" s="227" t="s">
        <v>194</v>
      </c>
      <c r="F134" s="228">
        <v>72</v>
      </c>
      <c r="G134" s="83" t="str">
        <f t="shared" si="1"/>
        <v>Khá</v>
      </c>
      <c r="H134" s="218"/>
    </row>
    <row r="135" spans="1:8" x14ac:dyDescent="0.25">
      <c r="A135" s="73">
        <v>122</v>
      </c>
      <c r="B135" s="73">
        <v>53</v>
      </c>
      <c r="C135" s="226" t="s">
        <v>1579</v>
      </c>
      <c r="D135" s="227" t="s">
        <v>101</v>
      </c>
      <c r="E135" s="227" t="s">
        <v>9</v>
      </c>
      <c r="F135" s="228">
        <v>73</v>
      </c>
      <c r="G135" s="83" t="str">
        <f t="shared" si="1"/>
        <v>Khá</v>
      </c>
      <c r="H135" s="218"/>
    </row>
    <row r="136" spans="1:8" x14ac:dyDescent="0.25">
      <c r="A136" s="73">
        <v>123</v>
      </c>
      <c r="B136" s="73">
        <v>54</v>
      </c>
      <c r="C136" s="226" t="s">
        <v>1580</v>
      </c>
      <c r="D136" s="227" t="s">
        <v>1581</v>
      </c>
      <c r="E136" s="227" t="s">
        <v>10</v>
      </c>
      <c r="F136" s="228">
        <v>76</v>
      </c>
      <c r="G136" s="83" t="str">
        <f t="shared" si="1"/>
        <v>Khá</v>
      </c>
      <c r="H136" s="218"/>
    </row>
    <row r="137" spans="1:8" x14ac:dyDescent="0.25">
      <c r="A137" s="73">
        <v>124</v>
      </c>
      <c r="B137" s="73">
        <v>55</v>
      </c>
      <c r="C137" s="226" t="s">
        <v>1582</v>
      </c>
      <c r="D137" s="227" t="s">
        <v>419</v>
      </c>
      <c r="E137" s="227" t="s">
        <v>10</v>
      </c>
      <c r="F137" s="228">
        <v>72</v>
      </c>
      <c r="G137" s="83" t="str">
        <f t="shared" si="1"/>
        <v>Khá</v>
      </c>
      <c r="H137" s="218"/>
    </row>
    <row r="138" spans="1:8" x14ac:dyDescent="0.25">
      <c r="A138" s="73">
        <v>125</v>
      </c>
      <c r="B138" s="73">
        <v>56</v>
      </c>
      <c r="C138" s="226" t="s">
        <v>1583</v>
      </c>
      <c r="D138" s="227" t="s">
        <v>495</v>
      </c>
      <c r="E138" s="227" t="s">
        <v>11</v>
      </c>
      <c r="F138" s="228">
        <v>61</v>
      </c>
      <c r="G138" s="83" t="str">
        <f t="shared" si="1"/>
        <v>TB</v>
      </c>
      <c r="H138" s="218"/>
    </row>
    <row r="139" spans="1:8" x14ac:dyDescent="0.25">
      <c r="A139" s="73">
        <v>126</v>
      </c>
      <c r="B139" s="73">
        <v>57</v>
      </c>
      <c r="C139" s="226" t="s">
        <v>1584</v>
      </c>
      <c r="D139" s="227" t="s">
        <v>283</v>
      </c>
      <c r="E139" s="227" t="s">
        <v>11</v>
      </c>
      <c r="F139" s="228">
        <v>40</v>
      </c>
      <c r="G139" s="83" t="str">
        <f t="shared" si="1"/>
        <v>yếu</v>
      </c>
      <c r="H139" s="218" t="s">
        <v>68</v>
      </c>
    </row>
    <row r="140" spans="1:8" x14ac:dyDescent="0.25">
      <c r="A140" s="73">
        <v>127</v>
      </c>
      <c r="B140" s="73">
        <v>58</v>
      </c>
      <c r="C140" s="226" t="s">
        <v>1585</v>
      </c>
      <c r="D140" s="227" t="s">
        <v>139</v>
      </c>
      <c r="E140" s="227" t="s">
        <v>57</v>
      </c>
      <c r="F140" s="228">
        <v>75</v>
      </c>
      <c r="G140" s="83" t="str">
        <f t="shared" si="1"/>
        <v>Khá</v>
      </c>
      <c r="H140" s="218"/>
    </row>
    <row r="141" spans="1:8" x14ac:dyDescent="0.25">
      <c r="A141" s="73">
        <v>128</v>
      </c>
      <c r="B141" s="73">
        <v>59</v>
      </c>
      <c r="C141" s="226" t="s">
        <v>1586</v>
      </c>
      <c r="D141" s="227" t="s">
        <v>202</v>
      </c>
      <c r="E141" s="227" t="s">
        <v>57</v>
      </c>
      <c r="F141" s="228">
        <v>73</v>
      </c>
      <c r="G141" s="83" t="str">
        <f t="shared" si="1"/>
        <v>Khá</v>
      </c>
      <c r="H141" s="218" t="s">
        <v>68</v>
      </c>
    </row>
    <row r="142" spans="1:8" x14ac:dyDescent="0.25">
      <c r="A142" s="73">
        <v>129</v>
      </c>
      <c r="B142" s="73">
        <v>60</v>
      </c>
      <c r="C142" s="226" t="s">
        <v>1587</v>
      </c>
      <c r="D142" s="227" t="s">
        <v>1588</v>
      </c>
      <c r="E142" s="227" t="s">
        <v>315</v>
      </c>
      <c r="F142" s="228">
        <v>40</v>
      </c>
      <c r="G142" s="83" t="str">
        <f t="shared" si="1"/>
        <v>yếu</v>
      </c>
      <c r="H142" s="218"/>
    </row>
    <row r="143" spans="1:8" x14ac:dyDescent="0.25">
      <c r="A143" s="73">
        <v>130</v>
      </c>
      <c r="B143" s="73">
        <v>61</v>
      </c>
      <c r="C143" s="226" t="s">
        <v>1589</v>
      </c>
      <c r="D143" s="227" t="s">
        <v>126</v>
      </c>
      <c r="E143" s="227" t="s">
        <v>59</v>
      </c>
      <c r="F143" s="228">
        <v>75</v>
      </c>
      <c r="G143" s="83" t="str">
        <f t="shared" si="1"/>
        <v>Khá</v>
      </c>
      <c r="H143" s="218"/>
    </row>
    <row r="144" spans="1:8" x14ac:dyDescent="0.25">
      <c r="A144" s="73">
        <v>131</v>
      </c>
      <c r="B144" s="73">
        <v>62</v>
      </c>
      <c r="C144" s="226" t="s">
        <v>1590</v>
      </c>
      <c r="D144" s="227" t="s">
        <v>70</v>
      </c>
      <c r="E144" s="227" t="s">
        <v>5</v>
      </c>
      <c r="F144" s="228">
        <v>92</v>
      </c>
      <c r="G144" s="83" t="str">
        <f t="shared" si="1"/>
        <v>Xuất sắc</v>
      </c>
      <c r="H144" s="218"/>
    </row>
    <row r="145" spans="1:8" x14ac:dyDescent="0.25">
      <c r="A145" s="73">
        <v>132</v>
      </c>
      <c r="B145" s="73">
        <v>63</v>
      </c>
      <c r="C145" s="226" t="s">
        <v>1591</v>
      </c>
      <c r="D145" s="227" t="s">
        <v>425</v>
      </c>
      <c r="E145" s="227" t="s">
        <v>119</v>
      </c>
      <c r="F145" s="228">
        <v>70</v>
      </c>
      <c r="G145" s="83" t="str">
        <f t="shared" si="1"/>
        <v>Khá</v>
      </c>
      <c r="H145" s="218"/>
    </row>
    <row r="146" spans="1:8" x14ac:dyDescent="0.25">
      <c r="A146" s="73">
        <v>133</v>
      </c>
      <c r="B146" s="73">
        <v>64</v>
      </c>
      <c r="C146" s="226" t="s">
        <v>1592</v>
      </c>
      <c r="D146" s="227" t="s">
        <v>1593</v>
      </c>
      <c r="E146" s="227" t="s">
        <v>219</v>
      </c>
      <c r="F146" s="228">
        <v>35</v>
      </c>
      <c r="G146" s="83" t="str">
        <f t="shared" si="1"/>
        <v>yếu</v>
      </c>
      <c r="H146" s="218" t="s">
        <v>68</v>
      </c>
    </row>
    <row r="147" spans="1:8" x14ac:dyDescent="0.25">
      <c r="A147" s="73">
        <v>134</v>
      </c>
      <c r="B147" s="73">
        <v>65</v>
      </c>
      <c r="C147" s="226" t="s">
        <v>1594</v>
      </c>
      <c r="D147" s="227" t="s">
        <v>232</v>
      </c>
      <c r="E147" s="227" t="s">
        <v>62</v>
      </c>
      <c r="F147" s="228">
        <v>78</v>
      </c>
      <c r="G147" s="83" t="str">
        <f t="shared" si="1"/>
        <v>Khá</v>
      </c>
      <c r="H147" s="218"/>
    </row>
    <row r="148" spans="1:8" x14ac:dyDescent="0.25">
      <c r="A148" s="73">
        <v>135</v>
      </c>
      <c r="B148" s="73">
        <v>66</v>
      </c>
      <c r="C148" s="226" t="s">
        <v>1595</v>
      </c>
      <c r="D148" s="227" t="s">
        <v>18</v>
      </c>
      <c r="E148" s="227" t="s">
        <v>12</v>
      </c>
      <c r="F148" s="228">
        <v>68</v>
      </c>
      <c r="G148" s="83" t="str">
        <f t="shared" si="1"/>
        <v>TB</v>
      </c>
      <c r="H148" s="218"/>
    </row>
    <row r="149" spans="1:8" x14ac:dyDescent="0.25">
      <c r="A149" s="73">
        <v>136</v>
      </c>
      <c r="B149" s="73">
        <v>67</v>
      </c>
      <c r="C149" s="226" t="s">
        <v>1596</v>
      </c>
      <c r="D149" s="227" t="s">
        <v>46</v>
      </c>
      <c r="E149" s="227" t="s">
        <v>12</v>
      </c>
      <c r="F149" s="228">
        <v>95</v>
      </c>
      <c r="G149" s="83" t="str">
        <f t="shared" si="1"/>
        <v>Xuất sắc</v>
      </c>
      <c r="H149" s="218"/>
    </row>
    <row r="150" spans="1:8" x14ac:dyDescent="0.25">
      <c r="A150" s="73">
        <v>137</v>
      </c>
      <c r="B150" s="73">
        <v>68</v>
      </c>
      <c r="C150" s="226" t="s">
        <v>1597</v>
      </c>
      <c r="D150" s="227" t="s">
        <v>70</v>
      </c>
      <c r="E150" s="227" t="s">
        <v>12</v>
      </c>
      <c r="F150" s="228">
        <v>87</v>
      </c>
      <c r="G150" s="83" t="str">
        <f t="shared" si="1"/>
        <v>Tốt</v>
      </c>
      <c r="H150" s="218"/>
    </row>
    <row r="151" spans="1:8" x14ac:dyDescent="0.25">
      <c r="A151" s="73">
        <v>138</v>
      </c>
      <c r="B151" s="73">
        <v>69</v>
      </c>
      <c r="C151" s="229" t="s">
        <v>1598</v>
      </c>
      <c r="D151" s="230" t="s">
        <v>55</v>
      </c>
      <c r="E151" s="230" t="s">
        <v>343</v>
      </c>
      <c r="F151" s="228">
        <v>80</v>
      </c>
      <c r="G151" s="83" t="str">
        <f t="shared" si="1"/>
        <v>Tốt</v>
      </c>
      <c r="H151" s="218"/>
    </row>
    <row r="152" spans="1:8" ht="31.5" x14ac:dyDescent="0.25">
      <c r="A152" s="231" t="s">
        <v>104</v>
      </c>
      <c r="B152" s="231" t="s">
        <v>104</v>
      </c>
      <c r="C152" s="232" t="s">
        <v>32</v>
      </c>
      <c r="D152" s="232" t="s">
        <v>33</v>
      </c>
      <c r="E152" s="233" t="s">
        <v>144</v>
      </c>
      <c r="F152" s="232" t="s">
        <v>269</v>
      </c>
      <c r="G152" s="71" t="s">
        <v>442</v>
      </c>
      <c r="H152" s="234" t="s">
        <v>0</v>
      </c>
    </row>
    <row r="153" spans="1:8" x14ac:dyDescent="0.25">
      <c r="A153" s="231"/>
      <c r="B153" s="231"/>
      <c r="C153" s="232" t="s">
        <v>1599</v>
      </c>
      <c r="D153" s="232"/>
      <c r="E153" s="233"/>
      <c r="F153" s="232"/>
      <c r="G153" s="83"/>
      <c r="H153" s="234"/>
    </row>
    <row r="154" spans="1:8" x14ac:dyDescent="0.25">
      <c r="A154" s="88">
        <v>139</v>
      </c>
      <c r="B154" s="88">
        <v>1</v>
      </c>
      <c r="C154" s="75" t="s">
        <v>1600</v>
      </c>
      <c r="D154" s="76" t="s">
        <v>1601</v>
      </c>
      <c r="E154" s="76" t="s">
        <v>34</v>
      </c>
      <c r="F154" s="232">
        <v>0</v>
      </c>
      <c r="G154" s="83" t="str">
        <f t="shared" ref="G154:G237" si="2">IF(F154&lt;30,"kém",IF(F154&lt;50,"yếu",IF(F154&lt;70,"TB",IF(F154&lt;80,"Khá",IF(F154&lt;90,"Tốt","Xuất sắc")))))</f>
        <v>kém</v>
      </c>
      <c r="H154" s="218"/>
    </row>
    <row r="155" spans="1:8" x14ac:dyDescent="0.25">
      <c r="A155" s="88">
        <v>140</v>
      </c>
      <c r="B155" s="88">
        <v>2</v>
      </c>
      <c r="C155" s="75" t="s">
        <v>1602</v>
      </c>
      <c r="D155" s="76" t="s">
        <v>1603</v>
      </c>
      <c r="E155" s="76" t="s">
        <v>34</v>
      </c>
      <c r="F155" s="235">
        <v>55</v>
      </c>
      <c r="G155" s="83" t="str">
        <f t="shared" si="2"/>
        <v>TB</v>
      </c>
      <c r="H155" s="218"/>
    </row>
    <row r="156" spans="1:8" x14ac:dyDescent="0.25">
      <c r="A156" s="88">
        <v>141</v>
      </c>
      <c r="B156" s="88">
        <v>3</v>
      </c>
      <c r="C156" s="75" t="s">
        <v>1604</v>
      </c>
      <c r="D156" s="76" t="s">
        <v>1293</v>
      </c>
      <c r="E156" s="76" t="s">
        <v>129</v>
      </c>
      <c r="F156" s="235">
        <v>80</v>
      </c>
      <c r="G156" s="83" t="str">
        <f t="shared" si="2"/>
        <v>Tốt</v>
      </c>
      <c r="H156" s="218"/>
    </row>
    <row r="157" spans="1:8" x14ac:dyDescent="0.25">
      <c r="A157" s="88">
        <v>142</v>
      </c>
      <c r="B157" s="88">
        <v>4</v>
      </c>
      <c r="C157" s="75" t="s">
        <v>1605</v>
      </c>
      <c r="D157" s="76" t="s">
        <v>1606</v>
      </c>
      <c r="E157" s="76" t="s">
        <v>129</v>
      </c>
      <c r="F157" s="235">
        <v>85</v>
      </c>
      <c r="G157" s="83" t="str">
        <f t="shared" si="2"/>
        <v>Tốt</v>
      </c>
      <c r="H157" s="218"/>
    </row>
    <row r="158" spans="1:8" x14ac:dyDescent="0.25">
      <c r="A158" s="88">
        <v>143</v>
      </c>
      <c r="B158" s="88">
        <v>5</v>
      </c>
      <c r="C158" s="75" t="s">
        <v>1607</v>
      </c>
      <c r="D158" s="76" t="s">
        <v>280</v>
      </c>
      <c r="E158" s="76" t="s">
        <v>1608</v>
      </c>
      <c r="F158" s="235">
        <v>82</v>
      </c>
      <c r="G158" s="83" t="str">
        <f t="shared" si="2"/>
        <v>Tốt</v>
      </c>
      <c r="H158" s="218"/>
    </row>
    <row r="159" spans="1:8" x14ac:dyDescent="0.25">
      <c r="A159" s="88">
        <v>144</v>
      </c>
      <c r="B159" s="88">
        <v>6</v>
      </c>
      <c r="C159" s="75" t="s">
        <v>1609</v>
      </c>
      <c r="D159" s="76" t="s">
        <v>18</v>
      </c>
      <c r="E159" s="76" t="s">
        <v>187</v>
      </c>
      <c r="F159" s="235">
        <v>50</v>
      </c>
      <c r="G159" s="83" t="str">
        <f t="shared" si="2"/>
        <v>TB</v>
      </c>
      <c r="H159" s="218" t="s">
        <v>109</v>
      </c>
    </row>
    <row r="160" spans="1:8" x14ac:dyDescent="0.25">
      <c r="A160" s="88">
        <v>145</v>
      </c>
      <c r="B160" s="88">
        <v>7</v>
      </c>
      <c r="C160" s="75" t="s">
        <v>1610</v>
      </c>
      <c r="D160" s="76" t="s">
        <v>175</v>
      </c>
      <c r="E160" s="76" t="s">
        <v>38</v>
      </c>
      <c r="F160" s="235">
        <v>84</v>
      </c>
      <c r="G160" s="83" t="str">
        <f t="shared" si="2"/>
        <v>Tốt</v>
      </c>
      <c r="H160" s="218"/>
    </row>
    <row r="161" spans="1:8" x14ac:dyDescent="0.25">
      <c r="A161" s="88">
        <v>146</v>
      </c>
      <c r="B161" s="88">
        <v>8</v>
      </c>
      <c r="C161" s="75" t="s">
        <v>1611</v>
      </c>
      <c r="D161" s="76" t="s">
        <v>235</v>
      </c>
      <c r="E161" s="76" t="s">
        <v>196</v>
      </c>
      <c r="F161" s="235">
        <v>71</v>
      </c>
      <c r="G161" s="83" t="str">
        <f t="shared" si="2"/>
        <v>Khá</v>
      </c>
      <c r="H161" s="218"/>
    </row>
    <row r="162" spans="1:8" x14ac:dyDescent="0.25">
      <c r="A162" s="88">
        <v>147</v>
      </c>
      <c r="B162" s="88">
        <v>9</v>
      </c>
      <c r="C162" s="75" t="s">
        <v>1612</v>
      </c>
      <c r="D162" s="76" t="s">
        <v>1613</v>
      </c>
      <c r="E162" s="76" t="s">
        <v>501</v>
      </c>
      <c r="F162" s="235">
        <v>65</v>
      </c>
      <c r="G162" s="83" t="str">
        <f t="shared" si="2"/>
        <v>TB</v>
      </c>
      <c r="H162" s="218"/>
    </row>
    <row r="163" spans="1:8" x14ac:dyDescent="0.25">
      <c r="A163" s="88">
        <v>148</v>
      </c>
      <c r="B163" s="88">
        <v>10</v>
      </c>
      <c r="C163" s="75" t="s">
        <v>1614</v>
      </c>
      <c r="D163" s="76" t="s">
        <v>44</v>
      </c>
      <c r="E163" s="76" t="s">
        <v>189</v>
      </c>
      <c r="F163" s="235">
        <v>85</v>
      </c>
      <c r="G163" s="83" t="str">
        <f t="shared" si="2"/>
        <v>Tốt</v>
      </c>
      <c r="H163" s="218"/>
    </row>
    <row r="164" spans="1:8" x14ac:dyDescent="0.25">
      <c r="A164" s="88">
        <v>149</v>
      </c>
      <c r="B164" s="88">
        <v>11</v>
      </c>
      <c r="C164" s="236" t="s">
        <v>1615</v>
      </c>
      <c r="D164" s="236" t="s">
        <v>1616</v>
      </c>
      <c r="E164" s="236" t="s">
        <v>131</v>
      </c>
      <c r="F164" s="235">
        <v>0</v>
      </c>
      <c r="G164" s="83" t="str">
        <f t="shared" si="2"/>
        <v>kém</v>
      </c>
      <c r="H164" s="218" t="s">
        <v>68</v>
      </c>
    </row>
    <row r="165" spans="1:8" x14ac:dyDescent="0.25">
      <c r="A165" s="88">
        <v>150</v>
      </c>
      <c r="B165" s="88">
        <v>12</v>
      </c>
      <c r="C165" s="75" t="s">
        <v>1617</v>
      </c>
      <c r="D165" s="76" t="s">
        <v>475</v>
      </c>
      <c r="E165" s="76" t="s">
        <v>131</v>
      </c>
      <c r="F165" s="235">
        <v>76</v>
      </c>
      <c r="G165" s="83" t="str">
        <f t="shared" si="2"/>
        <v>Khá</v>
      </c>
      <c r="H165" s="218"/>
    </row>
    <row r="166" spans="1:8" x14ac:dyDescent="0.25">
      <c r="A166" s="88">
        <v>151</v>
      </c>
      <c r="B166" s="88">
        <v>13</v>
      </c>
      <c r="C166" s="236" t="s">
        <v>1618</v>
      </c>
      <c r="D166" s="236" t="s">
        <v>191</v>
      </c>
      <c r="E166" s="236" t="s">
        <v>14</v>
      </c>
      <c r="F166" s="235">
        <v>45</v>
      </c>
      <c r="G166" s="83" t="str">
        <f t="shared" si="2"/>
        <v>yếu</v>
      </c>
      <c r="H166" s="218" t="s">
        <v>68</v>
      </c>
    </row>
    <row r="167" spans="1:8" x14ac:dyDescent="0.25">
      <c r="A167" s="88">
        <v>152</v>
      </c>
      <c r="B167" s="88">
        <v>14</v>
      </c>
      <c r="C167" s="75" t="s">
        <v>1619</v>
      </c>
      <c r="D167" s="76" t="s">
        <v>101</v>
      </c>
      <c r="E167" s="76" t="s">
        <v>93</v>
      </c>
      <c r="F167" s="235">
        <v>86</v>
      </c>
      <c r="G167" s="83" t="str">
        <f t="shared" si="2"/>
        <v>Tốt</v>
      </c>
      <c r="H167" s="218"/>
    </row>
    <row r="168" spans="1:8" x14ac:dyDescent="0.25">
      <c r="A168" s="88">
        <v>153</v>
      </c>
      <c r="B168" s="88">
        <v>15</v>
      </c>
      <c r="C168" s="75" t="s">
        <v>1620</v>
      </c>
      <c r="D168" s="76" t="s">
        <v>1621</v>
      </c>
      <c r="E168" s="76" t="s">
        <v>93</v>
      </c>
      <c r="F168" s="235">
        <v>0</v>
      </c>
      <c r="G168" s="83" t="str">
        <f t="shared" si="2"/>
        <v>kém</v>
      </c>
      <c r="H168" s="218" t="s">
        <v>68</v>
      </c>
    </row>
    <row r="169" spans="1:8" x14ac:dyDescent="0.25">
      <c r="A169" s="88">
        <v>154</v>
      </c>
      <c r="B169" s="88">
        <v>16</v>
      </c>
      <c r="C169" s="236" t="s">
        <v>1622</v>
      </c>
      <c r="D169" s="236" t="s">
        <v>181</v>
      </c>
      <c r="E169" s="236" t="s">
        <v>93</v>
      </c>
      <c r="F169" s="235">
        <v>40</v>
      </c>
      <c r="G169" s="83" t="str">
        <f t="shared" si="2"/>
        <v>yếu</v>
      </c>
      <c r="H169" s="218"/>
    </row>
    <row r="170" spans="1:8" x14ac:dyDescent="0.25">
      <c r="A170" s="88">
        <v>155</v>
      </c>
      <c r="B170" s="88">
        <v>17</v>
      </c>
      <c r="C170" s="78" t="s">
        <v>1623</v>
      </c>
      <c r="D170" s="82" t="s">
        <v>1624</v>
      </c>
      <c r="E170" s="82" t="s">
        <v>29</v>
      </c>
      <c r="F170" s="235">
        <v>75</v>
      </c>
      <c r="G170" s="83" t="str">
        <f t="shared" si="2"/>
        <v>Khá</v>
      </c>
      <c r="H170" s="218" t="s">
        <v>68</v>
      </c>
    </row>
    <row r="171" spans="1:8" x14ac:dyDescent="0.25">
      <c r="A171" s="88">
        <v>156</v>
      </c>
      <c r="B171" s="88">
        <v>18</v>
      </c>
      <c r="C171" s="75" t="s">
        <v>1625</v>
      </c>
      <c r="D171" s="76" t="s">
        <v>1626</v>
      </c>
      <c r="E171" s="76" t="s">
        <v>47</v>
      </c>
      <c r="F171" s="235">
        <v>56</v>
      </c>
      <c r="G171" s="83" t="str">
        <f t="shared" si="2"/>
        <v>TB</v>
      </c>
      <c r="H171" s="218" t="s">
        <v>68</v>
      </c>
    </row>
    <row r="172" spans="1:8" x14ac:dyDescent="0.25">
      <c r="A172" s="88">
        <v>157</v>
      </c>
      <c r="B172" s="88">
        <v>19</v>
      </c>
      <c r="C172" s="236" t="s">
        <v>1627</v>
      </c>
      <c r="D172" s="236" t="s">
        <v>1628</v>
      </c>
      <c r="E172" s="236" t="s">
        <v>75</v>
      </c>
      <c r="F172" s="235">
        <v>40</v>
      </c>
      <c r="G172" s="83" t="str">
        <f t="shared" si="2"/>
        <v>yếu</v>
      </c>
      <c r="H172" s="218" t="s">
        <v>68</v>
      </c>
    </row>
    <row r="173" spans="1:8" x14ac:dyDescent="0.25">
      <c r="A173" s="88">
        <v>158</v>
      </c>
      <c r="B173" s="88">
        <v>20</v>
      </c>
      <c r="C173" s="75" t="s">
        <v>1629</v>
      </c>
      <c r="D173" s="76" t="s">
        <v>18</v>
      </c>
      <c r="E173" s="76" t="s">
        <v>20</v>
      </c>
      <c r="F173" s="235">
        <v>60</v>
      </c>
      <c r="G173" s="83" t="str">
        <f t="shared" si="2"/>
        <v>TB</v>
      </c>
      <c r="H173" s="218"/>
    </row>
    <row r="174" spans="1:8" x14ac:dyDescent="0.25">
      <c r="A174" s="88">
        <v>159</v>
      </c>
      <c r="B174" s="88">
        <v>21</v>
      </c>
      <c r="C174" s="75" t="s">
        <v>1630</v>
      </c>
      <c r="D174" s="76" t="s">
        <v>322</v>
      </c>
      <c r="E174" s="76" t="s">
        <v>198</v>
      </c>
      <c r="F174" s="235">
        <v>88</v>
      </c>
      <c r="G174" s="83" t="str">
        <f t="shared" si="2"/>
        <v>Tốt</v>
      </c>
      <c r="H174" s="218"/>
    </row>
    <row r="175" spans="1:8" x14ac:dyDescent="0.25">
      <c r="A175" s="88">
        <v>160</v>
      </c>
      <c r="B175" s="88">
        <v>22</v>
      </c>
      <c r="C175" s="75" t="s">
        <v>1631</v>
      </c>
      <c r="D175" s="76" t="s">
        <v>18</v>
      </c>
      <c r="E175" s="76" t="s">
        <v>21</v>
      </c>
      <c r="F175" s="235">
        <v>80</v>
      </c>
      <c r="G175" s="83" t="str">
        <f t="shared" si="2"/>
        <v>Tốt</v>
      </c>
      <c r="H175" s="218"/>
    </row>
    <row r="176" spans="1:8" x14ac:dyDescent="0.25">
      <c r="A176" s="88">
        <v>161</v>
      </c>
      <c r="B176" s="88">
        <v>23</v>
      </c>
      <c r="C176" s="75" t="s">
        <v>1632</v>
      </c>
      <c r="D176" s="76" t="s">
        <v>77</v>
      </c>
      <c r="E176" s="76" t="s">
        <v>21</v>
      </c>
      <c r="F176" s="235">
        <v>84</v>
      </c>
      <c r="G176" s="83" t="str">
        <f t="shared" si="2"/>
        <v>Tốt</v>
      </c>
      <c r="H176" s="218"/>
    </row>
    <row r="177" spans="1:8" x14ac:dyDescent="0.25">
      <c r="A177" s="88">
        <v>162</v>
      </c>
      <c r="B177" s="88">
        <v>24</v>
      </c>
      <c r="C177" s="236" t="s">
        <v>1633</v>
      </c>
      <c r="D177" s="236" t="s">
        <v>1634</v>
      </c>
      <c r="E177" s="236" t="s">
        <v>375</v>
      </c>
      <c r="F177" s="235">
        <v>0</v>
      </c>
      <c r="G177" s="83" t="str">
        <f t="shared" si="2"/>
        <v>kém</v>
      </c>
      <c r="H177" s="218"/>
    </row>
    <row r="178" spans="1:8" x14ac:dyDescent="0.25">
      <c r="A178" s="88">
        <v>163</v>
      </c>
      <c r="B178" s="88">
        <v>25</v>
      </c>
      <c r="C178" s="75" t="s">
        <v>1635</v>
      </c>
      <c r="D178" s="76" t="s">
        <v>89</v>
      </c>
      <c r="E178" s="76" t="s">
        <v>224</v>
      </c>
      <c r="F178" s="235">
        <v>84</v>
      </c>
      <c r="G178" s="83" t="str">
        <f t="shared" si="2"/>
        <v>Tốt</v>
      </c>
      <c r="H178" s="218"/>
    </row>
    <row r="179" spans="1:8" x14ac:dyDescent="0.25">
      <c r="A179" s="88">
        <v>164</v>
      </c>
      <c r="B179" s="88">
        <v>26</v>
      </c>
      <c r="C179" s="75" t="s">
        <v>1636</v>
      </c>
      <c r="D179" s="76" t="s">
        <v>1637</v>
      </c>
      <c r="E179" s="76" t="s">
        <v>8</v>
      </c>
      <c r="F179" s="235">
        <v>49</v>
      </c>
      <c r="G179" s="83" t="str">
        <f t="shared" si="2"/>
        <v>yếu</v>
      </c>
      <c r="H179" s="218"/>
    </row>
    <row r="180" spans="1:8" x14ac:dyDescent="0.25">
      <c r="A180" s="88">
        <v>165</v>
      </c>
      <c r="B180" s="88">
        <v>27</v>
      </c>
      <c r="C180" s="75" t="s">
        <v>1638</v>
      </c>
      <c r="D180" s="76" t="s">
        <v>237</v>
      </c>
      <c r="E180" s="76" t="s">
        <v>8</v>
      </c>
      <c r="F180" s="235">
        <v>40</v>
      </c>
      <c r="G180" s="83" t="str">
        <f t="shared" si="2"/>
        <v>yếu</v>
      </c>
      <c r="H180" s="218"/>
    </row>
    <row r="181" spans="1:8" x14ac:dyDescent="0.25">
      <c r="A181" s="88">
        <v>166</v>
      </c>
      <c r="B181" s="88">
        <v>28</v>
      </c>
      <c r="C181" s="75" t="s">
        <v>1639</v>
      </c>
      <c r="D181" s="76" t="s">
        <v>221</v>
      </c>
      <c r="E181" s="76" t="s">
        <v>8</v>
      </c>
      <c r="F181" s="235">
        <v>34</v>
      </c>
      <c r="G181" s="83" t="str">
        <f t="shared" si="2"/>
        <v>yếu</v>
      </c>
      <c r="H181" s="218" t="s">
        <v>68</v>
      </c>
    </row>
    <row r="182" spans="1:8" x14ac:dyDescent="0.25">
      <c r="A182" s="88">
        <v>167</v>
      </c>
      <c r="B182" s="88">
        <v>29</v>
      </c>
      <c r="C182" s="75" t="s">
        <v>1640</v>
      </c>
      <c r="D182" s="76" t="s">
        <v>149</v>
      </c>
      <c r="E182" s="76" t="s">
        <v>8</v>
      </c>
      <c r="F182" s="235">
        <v>80</v>
      </c>
      <c r="G182" s="83" t="str">
        <f t="shared" si="2"/>
        <v>Tốt</v>
      </c>
      <c r="H182" s="218"/>
    </row>
    <row r="183" spans="1:8" x14ac:dyDescent="0.25">
      <c r="A183" s="88">
        <v>168</v>
      </c>
      <c r="B183" s="88">
        <v>30</v>
      </c>
      <c r="C183" s="75" t="s">
        <v>1641</v>
      </c>
      <c r="D183" s="76" t="s">
        <v>161</v>
      </c>
      <c r="E183" s="76" t="s">
        <v>99</v>
      </c>
      <c r="F183" s="235">
        <v>77</v>
      </c>
      <c r="G183" s="83" t="str">
        <f t="shared" si="2"/>
        <v>Khá</v>
      </c>
      <c r="H183" s="218"/>
    </row>
    <row r="184" spans="1:8" x14ac:dyDescent="0.25">
      <c r="A184" s="88">
        <v>169</v>
      </c>
      <c r="B184" s="88">
        <v>31</v>
      </c>
      <c r="C184" s="75" t="s">
        <v>1642</v>
      </c>
      <c r="D184" s="76" t="s">
        <v>155</v>
      </c>
      <c r="E184" s="76" t="s">
        <v>99</v>
      </c>
      <c r="F184" s="235">
        <v>71</v>
      </c>
      <c r="G184" s="83" t="str">
        <f t="shared" si="2"/>
        <v>Khá</v>
      </c>
      <c r="H184" s="218"/>
    </row>
    <row r="185" spans="1:8" x14ac:dyDescent="0.25">
      <c r="A185" s="88">
        <v>170</v>
      </c>
      <c r="B185" s="88">
        <v>32</v>
      </c>
      <c r="C185" s="236" t="s">
        <v>1643</v>
      </c>
      <c r="D185" s="236" t="s">
        <v>128</v>
      </c>
      <c r="E185" s="236" t="s">
        <v>1644</v>
      </c>
      <c r="F185" s="235">
        <v>0</v>
      </c>
      <c r="G185" s="83" t="str">
        <f t="shared" si="2"/>
        <v>kém</v>
      </c>
      <c r="H185" s="218" t="s">
        <v>68</v>
      </c>
    </row>
    <row r="186" spans="1:8" x14ac:dyDescent="0.25">
      <c r="A186" s="88">
        <v>171</v>
      </c>
      <c r="B186" s="88">
        <v>33</v>
      </c>
      <c r="C186" s="236" t="s">
        <v>1645</v>
      </c>
      <c r="D186" s="236" t="s">
        <v>1646</v>
      </c>
      <c r="E186" s="236" t="s">
        <v>1380</v>
      </c>
      <c r="F186" s="235">
        <v>0</v>
      </c>
      <c r="G186" s="83" t="str">
        <f t="shared" si="2"/>
        <v>kém</v>
      </c>
      <c r="H186" s="218" t="s">
        <v>68</v>
      </c>
    </row>
    <row r="187" spans="1:8" x14ac:dyDescent="0.25">
      <c r="A187" s="88">
        <v>172</v>
      </c>
      <c r="B187" s="88">
        <v>34</v>
      </c>
      <c r="C187" s="75" t="s">
        <v>1647</v>
      </c>
      <c r="D187" s="76" t="s">
        <v>1648</v>
      </c>
      <c r="E187" s="76" t="s">
        <v>25</v>
      </c>
      <c r="F187" s="235">
        <v>74</v>
      </c>
      <c r="G187" s="83" t="str">
        <f t="shared" si="2"/>
        <v>Khá</v>
      </c>
      <c r="H187" s="218"/>
    </row>
    <row r="188" spans="1:8" x14ac:dyDescent="0.25">
      <c r="A188" s="88">
        <v>173</v>
      </c>
      <c r="B188" s="88">
        <v>35</v>
      </c>
      <c r="C188" s="75" t="s">
        <v>1649</v>
      </c>
      <c r="D188" s="76" t="s">
        <v>1650</v>
      </c>
      <c r="E188" s="76" t="s">
        <v>25</v>
      </c>
      <c r="F188" s="235">
        <v>40</v>
      </c>
      <c r="G188" s="83" t="str">
        <f t="shared" si="2"/>
        <v>yếu</v>
      </c>
      <c r="H188" s="218" t="s">
        <v>68</v>
      </c>
    </row>
    <row r="189" spans="1:8" x14ac:dyDescent="0.25">
      <c r="A189" s="88">
        <v>174</v>
      </c>
      <c r="B189" s="88">
        <v>36</v>
      </c>
      <c r="C189" s="75" t="s">
        <v>1651</v>
      </c>
      <c r="D189" s="76" t="s">
        <v>120</v>
      </c>
      <c r="E189" s="76" t="s">
        <v>79</v>
      </c>
      <c r="F189" s="235">
        <v>81</v>
      </c>
      <c r="G189" s="83" t="str">
        <f t="shared" si="2"/>
        <v>Tốt</v>
      </c>
      <c r="H189" s="218"/>
    </row>
    <row r="190" spans="1:8" x14ac:dyDescent="0.25">
      <c r="A190" s="88">
        <v>175</v>
      </c>
      <c r="B190" s="88">
        <v>37</v>
      </c>
      <c r="C190" s="75" t="s">
        <v>1652</v>
      </c>
      <c r="D190" s="76" t="s">
        <v>157</v>
      </c>
      <c r="E190" s="76" t="s">
        <v>79</v>
      </c>
      <c r="F190" s="235">
        <v>69</v>
      </c>
      <c r="G190" s="83" t="str">
        <f t="shared" si="2"/>
        <v>TB</v>
      </c>
      <c r="H190" s="218"/>
    </row>
    <row r="191" spans="1:8" x14ac:dyDescent="0.25">
      <c r="A191" s="88">
        <v>176</v>
      </c>
      <c r="B191" s="88">
        <v>38</v>
      </c>
      <c r="C191" s="75" t="s">
        <v>1653</v>
      </c>
      <c r="D191" s="76" t="s">
        <v>1654</v>
      </c>
      <c r="E191" s="76" t="s">
        <v>230</v>
      </c>
      <c r="F191" s="235">
        <v>97</v>
      </c>
      <c r="G191" s="83" t="str">
        <f t="shared" si="2"/>
        <v>Xuất sắc</v>
      </c>
      <c r="H191" s="218"/>
    </row>
    <row r="192" spans="1:8" x14ac:dyDescent="0.25">
      <c r="A192" s="88">
        <v>177</v>
      </c>
      <c r="B192" s="88">
        <v>39</v>
      </c>
      <c r="C192" s="75" t="s">
        <v>1655</v>
      </c>
      <c r="D192" s="76" t="s">
        <v>1656</v>
      </c>
      <c r="E192" s="76" t="s">
        <v>138</v>
      </c>
      <c r="F192" s="235">
        <v>72</v>
      </c>
      <c r="G192" s="83" t="str">
        <f t="shared" si="2"/>
        <v>Khá</v>
      </c>
      <c r="H192" s="218"/>
    </row>
    <row r="193" spans="1:8" x14ac:dyDescent="0.25">
      <c r="A193" s="88">
        <v>178</v>
      </c>
      <c r="B193" s="88">
        <v>40</v>
      </c>
      <c r="C193" s="75" t="s">
        <v>1657</v>
      </c>
      <c r="D193" s="76" t="s">
        <v>1658</v>
      </c>
      <c r="E193" s="76" t="s">
        <v>183</v>
      </c>
      <c r="F193" s="235">
        <v>65</v>
      </c>
      <c r="G193" s="83" t="str">
        <f t="shared" si="2"/>
        <v>TB</v>
      </c>
      <c r="H193" s="218" t="s">
        <v>68</v>
      </c>
    </row>
    <row r="194" spans="1:8" x14ac:dyDescent="0.25">
      <c r="A194" s="88">
        <v>179</v>
      </c>
      <c r="B194" s="88">
        <v>41</v>
      </c>
      <c r="C194" s="75" t="s">
        <v>1659</v>
      </c>
      <c r="D194" s="76" t="s">
        <v>95</v>
      </c>
      <c r="E194" s="76" t="s">
        <v>183</v>
      </c>
      <c r="F194" s="235">
        <v>82</v>
      </c>
      <c r="G194" s="83" t="str">
        <f t="shared" si="2"/>
        <v>Tốt</v>
      </c>
      <c r="H194" s="218"/>
    </row>
    <row r="195" spans="1:8" x14ac:dyDescent="0.25">
      <c r="A195" s="88">
        <v>180</v>
      </c>
      <c r="B195" s="88">
        <v>42</v>
      </c>
      <c r="C195" s="75" t="s">
        <v>1660</v>
      </c>
      <c r="D195" s="76" t="s">
        <v>55</v>
      </c>
      <c r="E195" s="76" t="s">
        <v>9</v>
      </c>
      <c r="F195" s="235">
        <v>89</v>
      </c>
      <c r="G195" s="83" t="str">
        <f t="shared" si="2"/>
        <v>Tốt</v>
      </c>
      <c r="H195" s="218"/>
    </row>
    <row r="196" spans="1:8" x14ac:dyDescent="0.25">
      <c r="A196" s="88">
        <v>181</v>
      </c>
      <c r="B196" s="88">
        <v>43</v>
      </c>
      <c r="C196" s="75" t="s">
        <v>1661</v>
      </c>
      <c r="D196" s="76" t="s">
        <v>1662</v>
      </c>
      <c r="E196" s="76" t="s">
        <v>10</v>
      </c>
      <c r="F196" s="235">
        <v>50</v>
      </c>
      <c r="G196" s="83" t="str">
        <f t="shared" si="2"/>
        <v>TB</v>
      </c>
      <c r="H196" s="218" t="s">
        <v>68</v>
      </c>
    </row>
    <row r="197" spans="1:8" x14ac:dyDescent="0.25">
      <c r="A197" s="88">
        <v>182</v>
      </c>
      <c r="B197" s="88">
        <v>44</v>
      </c>
      <c r="C197" s="75" t="s">
        <v>1663</v>
      </c>
      <c r="D197" s="76" t="s">
        <v>1194</v>
      </c>
      <c r="E197" s="76" t="s">
        <v>11</v>
      </c>
      <c r="F197" s="235">
        <v>60</v>
      </c>
      <c r="G197" s="83" t="str">
        <f t="shared" si="2"/>
        <v>TB</v>
      </c>
      <c r="H197" s="218"/>
    </row>
    <row r="198" spans="1:8" x14ac:dyDescent="0.25">
      <c r="A198" s="88">
        <v>183</v>
      </c>
      <c r="B198" s="88">
        <v>45</v>
      </c>
      <c r="C198" s="236" t="s">
        <v>1664</v>
      </c>
      <c r="D198" s="236" t="s">
        <v>111</v>
      </c>
      <c r="E198" s="236" t="s">
        <v>11</v>
      </c>
      <c r="F198" s="235">
        <v>75</v>
      </c>
      <c r="G198" s="83" t="str">
        <f t="shared" si="2"/>
        <v>Khá</v>
      </c>
      <c r="H198" s="218"/>
    </row>
    <row r="199" spans="1:8" x14ac:dyDescent="0.25">
      <c r="A199" s="88">
        <v>184</v>
      </c>
      <c r="B199" s="88">
        <v>46</v>
      </c>
      <c r="C199" s="83" t="s">
        <v>1665</v>
      </c>
      <c r="D199" s="82" t="s">
        <v>1666</v>
      </c>
      <c r="E199" s="82" t="s">
        <v>81</v>
      </c>
      <c r="F199" s="235">
        <v>89</v>
      </c>
      <c r="G199" s="83" t="str">
        <f t="shared" si="2"/>
        <v>Tốt</v>
      </c>
      <c r="H199" s="218"/>
    </row>
    <row r="200" spans="1:8" x14ac:dyDescent="0.25">
      <c r="A200" s="88">
        <v>185</v>
      </c>
      <c r="B200" s="88">
        <v>47</v>
      </c>
      <c r="C200" s="75" t="s">
        <v>1667</v>
      </c>
      <c r="D200" s="76" t="s">
        <v>1668</v>
      </c>
      <c r="E200" s="76" t="s">
        <v>81</v>
      </c>
      <c r="F200" s="235">
        <v>46</v>
      </c>
      <c r="G200" s="83" t="str">
        <f t="shared" si="2"/>
        <v>yếu</v>
      </c>
      <c r="H200" s="218" t="s">
        <v>68</v>
      </c>
    </row>
    <row r="201" spans="1:8" x14ac:dyDescent="0.25">
      <c r="A201" s="88">
        <v>186</v>
      </c>
      <c r="B201" s="88">
        <v>48</v>
      </c>
      <c r="C201" s="75" t="s">
        <v>1669</v>
      </c>
      <c r="D201" s="76" t="s">
        <v>168</v>
      </c>
      <c r="E201" s="76" t="s">
        <v>279</v>
      </c>
      <c r="F201" s="235">
        <v>95</v>
      </c>
      <c r="G201" s="83" t="str">
        <f t="shared" si="2"/>
        <v>Xuất sắc</v>
      </c>
      <c r="H201" s="218"/>
    </row>
    <row r="202" spans="1:8" x14ac:dyDescent="0.25">
      <c r="A202" s="88">
        <v>187</v>
      </c>
      <c r="B202" s="88">
        <v>49</v>
      </c>
      <c r="C202" s="75" t="s">
        <v>1670</v>
      </c>
      <c r="D202" s="76" t="s">
        <v>1671</v>
      </c>
      <c r="E202" s="76" t="s">
        <v>279</v>
      </c>
      <c r="F202" s="235">
        <v>40</v>
      </c>
      <c r="G202" s="83" t="str">
        <f t="shared" si="2"/>
        <v>yếu</v>
      </c>
      <c r="H202" s="218" t="s">
        <v>68</v>
      </c>
    </row>
    <row r="203" spans="1:8" x14ac:dyDescent="0.25">
      <c r="A203" s="88">
        <v>188</v>
      </c>
      <c r="B203" s="88">
        <v>50</v>
      </c>
      <c r="C203" s="75" t="s">
        <v>1672</v>
      </c>
      <c r="D203" s="76" t="s">
        <v>1673</v>
      </c>
      <c r="E203" s="76" t="s">
        <v>58</v>
      </c>
      <c r="F203" s="235">
        <v>65</v>
      </c>
      <c r="G203" s="83" t="str">
        <f t="shared" si="2"/>
        <v>TB</v>
      </c>
      <c r="H203" s="218"/>
    </row>
    <row r="204" spans="1:8" x14ac:dyDescent="0.25">
      <c r="A204" s="88">
        <v>189</v>
      </c>
      <c r="B204" s="88">
        <v>51</v>
      </c>
      <c r="C204" s="75" t="s">
        <v>1674</v>
      </c>
      <c r="D204" s="76" t="s">
        <v>278</v>
      </c>
      <c r="E204" s="76" t="s">
        <v>59</v>
      </c>
      <c r="F204" s="235">
        <v>47</v>
      </c>
      <c r="G204" s="83" t="str">
        <f t="shared" si="2"/>
        <v>yếu</v>
      </c>
      <c r="H204" s="218"/>
    </row>
    <row r="205" spans="1:8" x14ac:dyDescent="0.25">
      <c r="A205" s="88">
        <v>190</v>
      </c>
      <c r="B205" s="88">
        <v>52</v>
      </c>
      <c r="C205" s="236" t="s">
        <v>1675</v>
      </c>
      <c r="D205" s="236" t="s">
        <v>360</v>
      </c>
      <c r="E205" s="236" t="s">
        <v>59</v>
      </c>
      <c r="F205" s="235">
        <v>0</v>
      </c>
      <c r="G205" s="83" t="str">
        <f t="shared" si="2"/>
        <v>kém</v>
      </c>
      <c r="H205" s="218" t="s">
        <v>68</v>
      </c>
    </row>
    <row r="206" spans="1:8" x14ac:dyDescent="0.25">
      <c r="A206" s="88">
        <v>191</v>
      </c>
      <c r="B206" s="88">
        <v>53</v>
      </c>
      <c r="C206" s="75" t="s">
        <v>1676</v>
      </c>
      <c r="D206" s="76" t="s">
        <v>18</v>
      </c>
      <c r="E206" s="76" t="s">
        <v>171</v>
      </c>
      <c r="F206" s="235">
        <v>59</v>
      </c>
      <c r="G206" s="83" t="str">
        <f t="shared" si="2"/>
        <v>TB</v>
      </c>
      <c r="H206" s="218"/>
    </row>
    <row r="207" spans="1:8" x14ac:dyDescent="0.25">
      <c r="A207" s="88">
        <v>192</v>
      </c>
      <c r="B207" s="88">
        <v>54</v>
      </c>
      <c r="C207" s="75" t="s">
        <v>1677</v>
      </c>
      <c r="D207" s="76" t="s">
        <v>221</v>
      </c>
      <c r="E207" s="76" t="s">
        <v>118</v>
      </c>
      <c r="F207" s="235">
        <v>55</v>
      </c>
      <c r="G207" s="83" t="str">
        <f t="shared" si="2"/>
        <v>TB</v>
      </c>
      <c r="H207" s="218"/>
    </row>
    <row r="208" spans="1:8" x14ac:dyDescent="0.25">
      <c r="A208" s="88">
        <v>193</v>
      </c>
      <c r="B208" s="88">
        <v>55</v>
      </c>
      <c r="C208" s="75" t="s">
        <v>1678</v>
      </c>
      <c r="D208" s="76" t="s">
        <v>215</v>
      </c>
      <c r="E208" s="76" t="s">
        <v>118</v>
      </c>
      <c r="F208" s="235">
        <v>75</v>
      </c>
      <c r="G208" s="83" t="str">
        <f t="shared" si="2"/>
        <v>Khá</v>
      </c>
      <c r="H208" s="218"/>
    </row>
    <row r="209" spans="1:8" x14ac:dyDescent="0.25">
      <c r="A209" s="88">
        <v>194</v>
      </c>
      <c r="B209" s="88">
        <v>56</v>
      </c>
      <c r="C209" s="75" t="s">
        <v>1679</v>
      </c>
      <c r="D209" s="76" t="s">
        <v>77</v>
      </c>
      <c r="E209" s="76" t="s">
        <v>118</v>
      </c>
      <c r="F209" s="237">
        <v>66</v>
      </c>
      <c r="G209" s="83" t="str">
        <f t="shared" si="2"/>
        <v>TB</v>
      </c>
      <c r="H209" s="218"/>
    </row>
    <row r="210" spans="1:8" x14ac:dyDescent="0.25">
      <c r="A210" s="88">
        <v>195</v>
      </c>
      <c r="B210" s="88">
        <v>57</v>
      </c>
      <c r="C210" s="75" t="s">
        <v>1680</v>
      </c>
      <c r="D210" s="76" t="s">
        <v>44</v>
      </c>
      <c r="E210" s="76" t="s">
        <v>164</v>
      </c>
      <c r="F210" s="238">
        <v>84</v>
      </c>
      <c r="G210" s="83" t="str">
        <f t="shared" si="2"/>
        <v>Tốt</v>
      </c>
      <c r="H210" s="218"/>
    </row>
    <row r="211" spans="1:8" x14ac:dyDescent="0.25">
      <c r="A211" s="88">
        <v>196</v>
      </c>
      <c r="B211" s="88">
        <v>58</v>
      </c>
      <c r="C211" s="75" t="s">
        <v>1681</v>
      </c>
      <c r="D211" s="76" t="s">
        <v>19</v>
      </c>
      <c r="E211" s="76" t="s">
        <v>23</v>
      </c>
      <c r="F211" s="238">
        <v>58</v>
      </c>
      <c r="G211" s="83" t="str">
        <f t="shared" si="2"/>
        <v>TB</v>
      </c>
      <c r="H211" s="218"/>
    </row>
    <row r="212" spans="1:8" x14ac:dyDescent="0.25">
      <c r="A212" s="88">
        <v>197</v>
      </c>
      <c r="B212" s="88">
        <v>59</v>
      </c>
      <c r="C212" s="75" t="s">
        <v>1682</v>
      </c>
      <c r="D212" s="76" t="s">
        <v>218</v>
      </c>
      <c r="E212" s="76" t="s">
        <v>119</v>
      </c>
      <c r="F212" s="238">
        <v>67</v>
      </c>
      <c r="G212" s="83" t="str">
        <f t="shared" si="2"/>
        <v>TB</v>
      </c>
      <c r="H212" s="218"/>
    </row>
    <row r="213" spans="1:8" x14ac:dyDescent="0.25">
      <c r="A213" s="88">
        <v>198</v>
      </c>
      <c r="B213" s="88">
        <v>60</v>
      </c>
      <c r="C213" s="75" t="s">
        <v>1683</v>
      </c>
      <c r="D213" s="76" t="s">
        <v>82</v>
      </c>
      <c r="E213" s="76" t="s">
        <v>119</v>
      </c>
      <c r="F213" s="238">
        <v>83</v>
      </c>
      <c r="G213" s="83" t="str">
        <f t="shared" si="2"/>
        <v>Tốt</v>
      </c>
      <c r="H213" s="218"/>
    </row>
    <row r="214" spans="1:8" x14ac:dyDescent="0.25">
      <c r="A214" s="88">
        <v>199</v>
      </c>
      <c r="B214" s="88">
        <v>61</v>
      </c>
      <c r="C214" s="75" t="s">
        <v>1684</v>
      </c>
      <c r="D214" s="76" t="s">
        <v>1685</v>
      </c>
      <c r="E214" s="76" t="s">
        <v>87</v>
      </c>
      <c r="F214" s="238">
        <v>78</v>
      </c>
      <c r="G214" s="83" t="str">
        <f t="shared" si="2"/>
        <v>Khá</v>
      </c>
      <c r="H214" s="218"/>
    </row>
    <row r="215" spans="1:8" x14ac:dyDescent="0.25">
      <c r="A215" s="88">
        <v>200</v>
      </c>
      <c r="B215" s="88">
        <v>62</v>
      </c>
      <c r="C215" s="75" t="s">
        <v>1686</v>
      </c>
      <c r="D215" s="76" t="s">
        <v>450</v>
      </c>
      <c r="E215" s="76" t="s">
        <v>458</v>
      </c>
      <c r="F215" s="238">
        <v>83</v>
      </c>
      <c r="G215" s="83" t="str">
        <f t="shared" si="2"/>
        <v>Tốt</v>
      </c>
      <c r="H215" s="218"/>
    </row>
    <row r="216" spans="1:8" x14ac:dyDescent="0.25">
      <c r="A216" s="88">
        <v>201</v>
      </c>
      <c r="B216" s="88">
        <v>63</v>
      </c>
      <c r="C216" s="75" t="s">
        <v>1687</v>
      </c>
      <c r="D216" s="76" t="s">
        <v>361</v>
      </c>
      <c r="E216" s="76" t="s">
        <v>12</v>
      </c>
      <c r="F216" s="238">
        <v>75</v>
      </c>
      <c r="G216" s="83" t="str">
        <f t="shared" si="2"/>
        <v>Khá</v>
      </c>
      <c r="H216" s="218"/>
    </row>
    <row r="217" spans="1:8" x14ac:dyDescent="0.25">
      <c r="A217" s="88">
        <v>202</v>
      </c>
      <c r="B217" s="88">
        <v>64</v>
      </c>
      <c r="C217" s="75" t="s">
        <v>1688</v>
      </c>
      <c r="D217" s="76" t="s">
        <v>137</v>
      </c>
      <c r="E217" s="76" t="s">
        <v>12</v>
      </c>
      <c r="F217" s="238">
        <v>66</v>
      </c>
      <c r="G217" s="83" t="str">
        <f t="shared" si="2"/>
        <v>TB</v>
      </c>
      <c r="H217" s="218"/>
    </row>
    <row r="218" spans="1:8" x14ac:dyDescent="0.25">
      <c r="A218" s="88">
        <v>203</v>
      </c>
      <c r="B218" s="88">
        <v>65</v>
      </c>
      <c r="C218" s="236" t="s">
        <v>1689</v>
      </c>
      <c r="D218" s="236" t="s">
        <v>1690</v>
      </c>
      <c r="E218" s="236" t="s">
        <v>121</v>
      </c>
      <c r="F218" s="238">
        <v>0</v>
      </c>
      <c r="G218" s="83" t="str">
        <f t="shared" si="2"/>
        <v>kém</v>
      </c>
      <c r="H218" s="218"/>
    </row>
    <row r="219" spans="1:8" x14ac:dyDescent="0.25">
      <c r="A219" s="88">
        <v>204</v>
      </c>
      <c r="B219" s="88">
        <v>66</v>
      </c>
      <c r="C219" s="75" t="s">
        <v>1691</v>
      </c>
      <c r="D219" s="76" t="s">
        <v>246</v>
      </c>
      <c r="E219" s="76" t="s">
        <v>265</v>
      </c>
      <c r="F219" s="238">
        <v>30</v>
      </c>
      <c r="G219" s="83" t="str">
        <f t="shared" si="2"/>
        <v>yếu</v>
      </c>
      <c r="H219" s="218" t="s">
        <v>68</v>
      </c>
    </row>
    <row r="220" spans="1:8" x14ac:dyDescent="0.25">
      <c r="A220" s="88">
        <v>205</v>
      </c>
      <c r="B220" s="88">
        <v>67</v>
      </c>
      <c r="C220" s="75" t="s">
        <v>1692</v>
      </c>
      <c r="D220" s="76" t="s">
        <v>492</v>
      </c>
      <c r="E220" s="76" t="s">
        <v>166</v>
      </c>
      <c r="F220" s="238">
        <v>45</v>
      </c>
      <c r="G220" s="83" t="str">
        <f t="shared" si="2"/>
        <v>yếu</v>
      </c>
      <c r="H220" s="218"/>
    </row>
    <row r="221" spans="1:8" x14ac:dyDescent="0.25">
      <c r="A221" s="88">
        <v>206</v>
      </c>
      <c r="B221" s="88">
        <v>68</v>
      </c>
      <c r="C221" s="75" t="s">
        <v>1693</v>
      </c>
      <c r="D221" s="76" t="s">
        <v>112</v>
      </c>
      <c r="E221" s="76" t="s">
        <v>24</v>
      </c>
      <c r="F221" s="238">
        <v>96</v>
      </c>
      <c r="G221" s="83" t="str">
        <f t="shared" si="2"/>
        <v>Xuất sắc</v>
      </c>
      <c r="H221" s="218"/>
    </row>
    <row r="222" spans="1:8" x14ac:dyDescent="0.25">
      <c r="A222" s="88">
        <v>207</v>
      </c>
      <c r="B222" s="88">
        <v>69</v>
      </c>
      <c r="C222" s="239" t="s">
        <v>1694</v>
      </c>
      <c r="D222" s="240" t="s">
        <v>429</v>
      </c>
      <c r="E222" s="240" t="s">
        <v>208</v>
      </c>
      <c r="F222" s="238">
        <v>60</v>
      </c>
      <c r="G222" s="83" t="str">
        <f t="shared" si="2"/>
        <v>TB</v>
      </c>
      <c r="H222" s="218" t="s">
        <v>68</v>
      </c>
    </row>
    <row r="223" spans="1:8" x14ac:dyDescent="0.25">
      <c r="A223" s="88"/>
      <c r="B223" s="88"/>
      <c r="C223" s="232" t="s">
        <v>1695</v>
      </c>
      <c r="D223" s="237"/>
      <c r="E223" s="241"/>
      <c r="F223" s="237"/>
      <c r="G223" s="83"/>
      <c r="H223" s="237"/>
    </row>
    <row r="224" spans="1:8" x14ac:dyDescent="0.25">
      <c r="A224" s="88">
        <v>208</v>
      </c>
      <c r="B224" s="88">
        <v>1</v>
      </c>
      <c r="C224" s="74" t="s">
        <v>1696</v>
      </c>
      <c r="D224" s="74" t="s">
        <v>1697</v>
      </c>
      <c r="E224" s="74" t="s">
        <v>34</v>
      </c>
      <c r="F224" s="89">
        <v>50</v>
      </c>
      <c r="G224" s="83" t="str">
        <f t="shared" si="2"/>
        <v>TB</v>
      </c>
      <c r="H224" s="218"/>
    </row>
    <row r="225" spans="1:8" x14ac:dyDescent="0.25">
      <c r="A225" s="88">
        <v>209</v>
      </c>
      <c r="B225" s="88">
        <v>2</v>
      </c>
      <c r="C225" s="74" t="s">
        <v>1698</v>
      </c>
      <c r="D225" s="74" t="s">
        <v>342</v>
      </c>
      <c r="E225" s="74" t="s">
        <v>6</v>
      </c>
      <c r="F225" s="89">
        <v>55</v>
      </c>
      <c r="G225" s="83" t="str">
        <f t="shared" si="2"/>
        <v>TB</v>
      </c>
      <c r="H225" s="218"/>
    </row>
    <row r="226" spans="1:8" x14ac:dyDescent="0.25">
      <c r="A226" s="88">
        <v>210</v>
      </c>
      <c r="B226" s="88">
        <v>3</v>
      </c>
      <c r="C226" s="74" t="s">
        <v>1699</v>
      </c>
      <c r="D226" s="74" t="s">
        <v>1700</v>
      </c>
      <c r="E226" s="74" t="s">
        <v>131</v>
      </c>
      <c r="F226" s="89">
        <v>90</v>
      </c>
      <c r="G226" s="83" t="str">
        <f t="shared" si="2"/>
        <v>Xuất sắc</v>
      </c>
      <c r="H226" s="218"/>
    </row>
    <row r="227" spans="1:8" x14ac:dyDescent="0.25">
      <c r="A227" s="88">
        <v>211</v>
      </c>
      <c r="B227" s="88">
        <v>4</v>
      </c>
      <c r="C227" s="74" t="s">
        <v>1701</v>
      </c>
      <c r="D227" s="74" t="s">
        <v>535</v>
      </c>
      <c r="E227" s="74" t="s">
        <v>131</v>
      </c>
      <c r="F227" s="89">
        <v>72</v>
      </c>
      <c r="G227" s="83" t="str">
        <f t="shared" si="2"/>
        <v>Khá</v>
      </c>
      <c r="H227" s="218"/>
    </row>
    <row r="228" spans="1:8" x14ac:dyDescent="0.25">
      <c r="A228" s="88">
        <v>212</v>
      </c>
      <c r="B228" s="88">
        <v>5</v>
      </c>
      <c r="C228" s="74" t="s">
        <v>1702</v>
      </c>
      <c r="D228" s="74" t="s">
        <v>1703</v>
      </c>
      <c r="E228" s="74" t="s">
        <v>14</v>
      </c>
      <c r="F228" s="89">
        <v>87</v>
      </c>
      <c r="G228" s="83" t="str">
        <f t="shared" si="2"/>
        <v>Tốt</v>
      </c>
      <c r="H228" s="218"/>
    </row>
    <row r="229" spans="1:8" x14ac:dyDescent="0.25">
      <c r="A229" s="88">
        <v>213</v>
      </c>
      <c r="B229" s="88">
        <v>6</v>
      </c>
      <c r="C229" s="74" t="s">
        <v>1704</v>
      </c>
      <c r="D229" s="74" t="s">
        <v>530</v>
      </c>
      <c r="E229" s="74" t="s">
        <v>29</v>
      </c>
      <c r="F229" s="89">
        <v>92</v>
      </c>
      <c r="G229" s="83" t="str">
        <f t="shared" si="2"/>
        <v>Xuất sắc</v>
      </c>
      <c r="H229" s="218"/>
    </row>
    <row r="230" spans="1:8" x14ac:dyDescent="0.25">
      <c r="A230" s="88">
        <v>214</v>
      </c>
      <c r="B230" s="88">
        <v>7</v>
      </c>
      <c r="C230" s="74" t="s">
        <v>1705</v>
      </c>
      <c r="D230" s="74" t="s">
        <v>72</v>
      </c>
      <c r="E230" s="74" t="s">
        <v>21</v>
      </c>
      <c r="F230" s="89">
        <v>60</v>
      </c>
      <c r="G230" s="83" t="str">
        <f t="shared" si="2"/>
        <v>TB</v>
      </c>
      <c r="H230" s="218" t="s">
        <v>68</v>
      </c>
    </row>
    <row r="231" spans="1:8" x14ac:dyDescent="0.25">
      <c r="A231" s="88">
        <v>215</v>
      </c>
      <c r="B231" s="88">
        <v>8</v>
      </c>
      <c r="C231" s="74" t="s">
        <v>1706</v>
      </c>
      <c r="D231" s="74" t="s">
        <v>338</v>
      </c>
      <c r="E231" s="74" t="s">
        <v>169</v>
      </c>
      <c r="F231" s="89">
        <v>70</v>
      </c>
      <c r="G231" s="83" t="str">
        <f t="shared" si="2"/>
        <v>Khá</v>
      </c>
      <c r="H231" s="218" t="s">
        <v>68</v>
      </c>
    </row>
    <row r="232" spans="1:8" x14ac:dyDescent="0.25">
      <c r="A232" s="88">
        <v>216</v>
      </c>
      <c r="B232" s="88">
        <v>9</v>
      </c>
      <c r="C232" s="74" t="s">
        <v>1707</v>
      </c>
      <c r="D232" s="74" t="s">
        <v>1482</v>
      </c>
      <c r="E232" s="74" t="s">
        <v>22</v>
      </c>
      <c r="F232" s="89">
        <v>50</v>
      </c>
      <c r="G232" s="83" t="str">
        <f t="shared" si="2"/>
        <v>TB</v>
      </c>
      <c r="H232" s="218" t="s">
        <v>68</v>
      </c>
    </row>
    <row r="233" spans="1:8" x14ac:dyDescent="0.25">
      <c r="A233" s="88">
        <v>217</v>
      </c>
      <c r="B233" s="88">
        <v>10</v>
      </c>
      <c r="C233" s="74" t="s">
        <v>1708</v>
      </c>
      <c r="D233" s="74" t="s">
        <v>283</v>
      </c>
      <c r="E233" s="74" t="s">
        <v>177</v>
      </c>
      <c r="F233" s="89">
        <v>77</v>
      </c>
      <c r="G233" s="83" t="str">
        <f t="shared" si="2"/>
        <v>Khá</v>
      </c>
      <c r="H233" s="218"/>
    </row>
    <row r="234" spans="1:8" x14ac:dyDescent="0.25">
      <c r="A234" s="88">
        <v>218</v>
      </c>
      <c r="B234" s="88">
        <v>11</v>
      </c>
      <c r="C234" s="74" t="s">
        <v>1709</v>
      </c>
      <c r="D234" s="74" t="s">
        <v>1710</v>
      </c>
      <c r="E234" s="74" t="s">
        <v>26</v>
      </c>
      <c r="F234" s="89">
        <v>62</v>
      </c>
      <c r="G234" s="83" t="str">
        <f t="shared" si="2"/>
        <v>TB</v>
      </c>
      <c r="H234" s="218" t="s">
        <v>68</v>
      </c>
    </row>
    <row r="235" spans="1:8" x14ac:dyDescent="0.25">
      <c r="A235" s="88">
        <v>219</v>
      </c>
      <c r="B235" s="88">
        <v>12</v>
      </c>
      <c r="C235" s="74" t="s">
        <v>1711</v>
      </c>
      <c r="D235" s="74" t="s">
        <v>1712</v>
      </c>
      <c r="E235" s="74" t="s">
        <v>333</v>
      </c>
      <c r="F235" s="89">
        <v>90</v>
      </c>
      <c r="G235" s="83" t="str">
        <f t="shared" si="2"/>
        <v>Xuất sắc</v>
      </c>
      <c r="H235" s="218"/>
    </row>
    <row r="236" spans="1:8" x14ac:dyDescent="0.25">
      <c r="A236" s="88">
        <v>220</v>
      </c>
      <c r="B236" s="88">
        <v>13</v>
      </c>
      <c r="C236" s="74" t="s">
        <v>1713</v>
      </c>
      <c r="D236" s="74" t="s">
        <v>540</v>
      </c>
      <c r="E236" s="74" t="s">
        <v>183</v>
      </c>
      <c r="F236" s="89">
        <v>88</v>
      </c>
      <c r="G236" s="83" t="str">
        <f t="shared" si="2"/>
        <v>Tốt</v>
      </c>
      <c r="H236" s="218"/>
    </row>
    <row r="237" spans="1:8" x14ac:dyDescent="0.25">
      <c r="A237" s="88">
        <v>221</v>
      </c>
      <c r="B237" s="88">
        <v>14</v>
      </c>
      <c r="C237" s="74" t="s">
        <v>1714</v>
      </c>
      <c r="D237" s="74" t="s">
        <v>423</v>
      </c>
      <c r="E237" s="74" t="s">
        <v>195</v>
      </c>
      <c r="F237" s="89">
        <v>80</v>
      </c>
      <c r="G237" s="83" t="str">
        <f t="shared" si="2"/>
        <v>Tốt</v>
      </c>
      <c r="H237" s="218"/>
    </row>
    <row r="238" spans="1:8" x14ac:dyDescent="0.25">
      <c r="A238" s="88">
        <v>222</v>
      </c>
      <c r="B238" s="88">
        <v>15</v>
      </c>
      <c r="C238" s="74" t="s">
        <v>1715</v>
      </c>
      <c r="D238" s="74" t="s">
        <v>1716</v>
      </c>
      <c r="E238" s="74" t="s">
        <v>1717</v>
      </c>
      <c r="F238" s="221">
        <v>80</v>
      </c>
      <c r="G238" s="83" t="str">
        <f t="shared" ref="G238:G282" si="3">IF(F238&lt;30,"kém",IF(F238&lt;50,"yếu",IF(F238&lt;70,"TB",IF(F238&lt;80,"Khá",IF(F238&lt;90,"Tốt","Xuất sắc")))))</f>
        <v>Tốt</v>
      </c>
      <c r="H238" s="218"/>
    </row>
    <row r="239" spans="1:8" x14ac:dyDescent="0.25">
      <c r="A239" s="88">
        <v>223</v>
      </c>
      <c r="B239" s="88">
        <v>16</v>
      </c>
      <c r="C239" s="74" t="s">
        <v>1718</v>
      </c>
      <c r="D239" s="74" t="s">
        <v>523</v>
      </c>
      <c r="E239" s="74" t="s">
        <v>118</v>
      </c>
      <c r="F239" s="221">
        <v>90</v>
      </c>
      <c r="G239" s="83" t="str">
        <f t="shared" si="3"/>
        <v>Xuất sắc</v>
      </c>
      <c r="H239" s="218"/>
    </row>
    <row r="240" spans="1:8" x14ac:dyDescent="0.25">
      <c r="A240" s="88">
        <v>224</v>
      </c>
      <c r="B240" s="88">
        <v>17</v>
      </c>
      <c r="C240" s="74" t="s">
        <v>1719</v>
      </c>
      <c r="D240" s="74" t="s">
        <v>463</v>
      </c>
      <c r="E240" s="74" t="s">
        <v>1720</v>
      </c>
      <c r="F240" s="221">
        <v>60</v>
      </c>
      <c r="G240" s="83" t="str">
        <f t="shared" si="3"/>
        <v>TB</v>
      </c>
      <c r="H240" s="218" t="s">
        <v>68</v>
      </c>
    </row>
    <row r="241" spans="1:8" x14ac:dyDescent="0.25">
      <c r="A241" s="88">
        <v>225</v>
      </c>
      <c r="B241" s="88">
        <v>18</v>
      </c>
      <c r="C241" s="74" t="s">
        <v>1721</v>
      </c>
      <c r="D241" s="74" t="s">
        <v>165</v>
      </c>
      <c r="E241" s="74" t="s">
        <v>12</v>
      </c>
      <c r="F241" s="221"/>
      <c r="G241" s="83" t="str">
        <f t="shared" si="3"/>
        <v>kém</v>
      </c>
      <c r="H241" s="218"/>
    </row>
    <row r="242" spans="1:8" x14ac:dyDescent="0.25">
      <c r="A242" s="88">
        <v>226</v>
      </c>
      <c r="B242" s="88">
        <v>19</v>
      </c>
      <c r="C242" s="74" t="s">
        <v>1722</v>
      </c>
      <c r="D242" s="74" t="s">
        <v>1723</v>
      </c>
      <c r="E242" s="74" t="s">
        <v>166</v>
      </c>
      <c r="F242" s="221">
        <v>50</v>
      </c>
      <c r="G242" s="83" t="str">
        <f t="shared" si="3"/>
        <v>TB</v>
      </c>
      <c r="H242" s="218"/>
    </row>
    <row r="243" spans="1:8" ht="31.5" x14ac:dyDescent="0.25">
      <c r="A243" s="88"/>
      <c r="B243" s="88"/>
      <c r="C243" s="232" t="s">
        <v>1724</v>
      </c>
      <c r="D243" s="237"/>
      <c r="E243" s="241"/>
      <c r="F243" s="237"/>
      <c r="G243" s="83"/>
      <c r="H243" s="237"/>
    </row>
    <row r="244" spans="1:8" x14ac:dyDescent="0.25">
      <c r="A244" s="88">
        <v>227</v>
      </c>
      <c r="B244" s="88">
        <v>1</v>
      </c>
      <c r="C244" s="242" t="s">
        <v>1725</v>
      </c>
      <c r="D244" s="242" t="s">
        <v>63</v>
      </c>
      <c r="E244" s="242" t="s">
        <v>66</v>
      </c>
      <c r="F244" s="243">
        <v>71</v>
      </c>
      <c r="G244" s="83" t="str">
        <f t="shared" si="3"/>
        <v>Khá</v>
      </c>
      <c r="H244" s="218"/>
    </row>
    <row r="245" spans="1:8" x14ac:dyDescent="0.25">
      <c r="A245" s="88">
        <v>228</v>
      </c>
      <c r="B245" s="88">
        <v>2</v>
      </c>
      <c r="C245" s="242" t="s">
        <v>1726</v>
      </c>
      <c r="D245" s="242" t="s">
        <v>633</v>
      </c>
      <c r="E245" s="242" t="s">
        <v>34</v>
      </c>
      <c r="F245" s="243">
        <v>98</v>
      </c>
      <c r="G245" s="83" t="str">
        <f t="shared" si="3"/>
        <v>Xuất sắc</v>
      </c>
      <c r="H245" s="218"/>
    </row>
    <row r="246" spans="1:8" x14ac:dyDescent="0.25">
      <c r="A246" s="88">
        <v>229</v>
      </c>
      <c r="B246" s="88">
        <v>3</v>
      </c>
      <c r="C246" s="242" t="s">
        <v>1727</v>
      </c>
      <c r="D246" s="242" t="s">
        <v>480</v>
      </c>
      <c r="E246" s="242" t="s">
        <v>34</v>
      </c>
      <c r="F246" s="243">
        <v>70</v>
      </c>
      <c r="G246" s="83" t="str">
        <f t="shared" si="3"/>
        <v>Khá</v>
      </c>
      <c r="H246" s="218"/>
    </row>
    <row r="247" spans="1:8" x14ac:dyDescent="0.25">
      <c r="A247" s="88">
        <v>230</v>
      </c>
      <c r="B247" s="88">
        <v>4</v>
      </c>
      <c r="C247" s="236" t="s">
        <v>1728</v>
      </c>
      <c r="D247" s="236" t="s">
        <v>403</v>
      </c>
      <c r="E247" s="236" t="s">
        <v>34</v>
      </c>
      <c r="F247" s="243">
        <v>0</v>
      </c>
      <c r="G247" s="83" t="str">
        <f t="shared" si="3"/>
        <v>kém</v>
      </c>
      <c r="H247" s="218"/>
    </row>
    <row r="248" spans="1:8" x14ac:dyDescent="0.25">
      <c r="A248" s="88">
        <v>231</v>
      </c>
      <c r="B248" s="88">
        <v>5</v>
      </c>
      <c r="C248" s="242" t="s">
        <v>1729</v>
      </c>
      <c r="D248" s="242" t="s">
        <v>1730</v>
      </c>
      <c r="E248" s="242" t="s">
        <v>1731</v>
      </c>
      <c r="F248" s="243">
        <v>73</v>
      </c>
      <c r="G248" s="83" t="str">
        <f t="shared" si="3"/>
        <v>Khá</v>
      </c>
      <c r="H248" s="218"/>
    </row>
    <row r="249" spans="1:8" x14ac:dyDescent="0.25">
      <c r="A249" s="88">
        <v>232</v>
      </c>
      <c r="B249" s="88">
        <v>6</v>
      </c>
      <c r="C249" s="242" t="s">
        <v>1732</v>
      </c>
      <c r="D249" s="242" t="s">
        <v>1733</v>
      </c>
      <c r="E249" s="242" t="s">
        <v>381</v>
      </c>
      <c r="F249" s="243">
        <v>71</v>
      </c>
      <c r="G249" s="83" t="str">
        <f t="shared" si="3"/>
        <v>Khá</v>
      </c>
      <c r="H249" s="218"/>
    </row>
    <row r="250" spans="1:8" x14ac:dyDescent="0.25">
      <c r="A250" s="88">
        <v>233</v>
      </c>
      <c r="B250" s="88">
        <v>7</v>
      </c>
      <c r="C250" s="242" t="s">
        <v>1734</v>
      </c>
      <c r="D250" s="242" t="s">
        <v>635</v>
      </c>
      <c r="E250" s="242" t="s">
        <v>6</v>
      </c>
      <c r="F250" s="243">
        <v>47</v>
      </c>
      <c r="G250" s="83" t="str">
        <f t="shared" si="3"/>
        <v>yếu</v>
      </c>
      <c r="H250" s="218" t="s">
        <v>68</v>
      </c>
    </row>
    <row r="251" spans="1:8" x14ac:dyDescent="0.25">
      <c r="A251" s="88">
        <v>234</v>
      </c>
      <c r="B251" s="88">
        <v>8</v>
      </c>
      <c r="C251" s="242" t="s">
        <v>1735</v>
      </c>
      <c r="D251" s="242" t="s">
        <v>1736</v>
      </c>
      <c r="E251" s="242" t="s">
        <v>1737</v>
      </c>
      <c r="F251" s="243">
        <v>56</v>
      </c>
      <c r="G251" s="83" t="str">
        <f t="shared" si="3"/>
        <v>TB</v>
      </c>
      <c r="H251" s="218"/>
    </row>
    <row r="252" spans="1:8" x14ac:dyDescent="0.25">
      <c r="A252" s="88">
        <v>235</v>
      </c>
      <c r="B252" s="88">
        <v>9</v>
      </c>
      <c r="C252" s="236" t="s">
        <v>1738</v>
      </c>
      <c r="D252" s="236" t="s">
        <v>441</v>
      </c>
      <c r="E252" s="236" t="s">
        <v>373</v>
      </c>
      <c r="F252" s="243">
        <v>60</v>
      </c>
      <c r="G252" s="83" t="str">
        <f t="shared" si="3"/>
        <v>TB</v>
      </c>
      <c r="H252" s="218"/>
    </row>
    <row r="253" spans="1:8" x14ac:dyDescent="0.25">
      <c r="A253" s="88">
        <v>236</v>
      </c>
      <c r="B253" s="88">
        <v>10</v>
      </c>
      <c r="C253" s="242" t="s">
        <v>1739</v>
      </c>
      <c r="D253" s="242" t="s">
        <v>1740</v>
      </c>
      <c r="E253" s="242" t="s">
        <v>256</v>
      </c>
      <c r="F253" s="243">
        <v>40</v>
      </c>
      <c r="G253" s="83" t="str">
        <f t="shared" si="3"/>
        <v>yếu</v>
      </c>
      <c r="H253" s="218" t="s">
        <v>68</v>
      </c>
    </row>
    <row r="254" spans="1:8" x14ac:dyDescent="0.25">
      <c r="A254" s="88">
        <v>237</v>
      </c>
      <c r="B254" s="88">
        <v>11</v>
      </c>
      <c r="C254" s="242" t="s">
        <v>1741</v>
      </c>
      <c r="D254" s="242" t="s">
        <v>1742</v>
      </c>
      <c r="E254" s="242" t="s">
        <v>27</v>
      </c>
      <c r="F254" s="243">
        <v>56</v>
      </c>
      <c r="G254" s="83" t="str">
        <f t="shared" si="3"/>
        <v>TB</v>
      </c>
      <c r="H254" s="218" t="s">
        <v>68</v>
      </c>
    </row>
    <row r="255" spans="1:8" x14ac:dyDescent="0.25">
      <c r="A255" s="88">
        <v>238</v>
      </c>
      <c r="B255" s="88">
        <v>12</v>
      </c>
      <c r="C255" s="242" t="s">
        <v>1743</v>
      </c>
      <c r="D255" s="242" t="s">
        <v>1744</v>
      </c>
      <c r="E255" s="242" t="s">
        <v>27</v>
      </c>
      <c r="F255" s="243">
        <v>45</v>
      </c>
      <c r="G255" s="83" t="str">
        <f t="shared" si="3"/>
        <v>yếu</v>
      </c>
      <c r="H255" s="218" t="s">
        <v>68</v>
      </c>
    </row>
    <row r="256" spans="1:8" x14ac:dyDescent="0.25">
      <c r="A256" s="88">
        <v>239</v>
      </c>
      <c r="B256" s="88">
        <v>13</v>
      </c>
      <c r="C256" s="242" t="s">
        <v>1745</v>
      </c>
      <c r="D256" s="242" t="s">
        <v>331</v>
      </c>
      <c r="E256" s="242" t="s">
        <v>294</v>
      </c>
      <c r="F256" s="243">
        <v>66</v>
      </c>
      <c r="G256" s="83" t="str">
        <f t="shared" si="3"/>
        <v>TB</v>
      </c>
      <c r="H256" s="218"/>
    </row>
    <row r="257" spans="1:8" x14ac:dyDescent="0.25">
      <c r="A257" s="88">
        <v>240</v>
      </c>
      <c r="B257" s="88">
        <v>14</v>
      </c>
      <c r="C257" s="242" t="s">
        <v>1746</v>
      </c>
      <c r="D257" s="242" t="s">
        <v>391</v>
      </c>
      <c r="E257" s="242" t="s">
        <v>1747</v>
      </c>
      <c r="F257" s="243">
        <v>63</v>
      </c>
      <c r="G257" s="83" t="str">
        <f t="shared" si="3"/>
        <v>TB</v>
      </c>
      <c r="H257" s="218"/>
    </row>
    <row r="258" spans="1:8" x14ac:dyDescent="0.25">
      <c r="A258" s="88">
        <v>241</v>
      </c>
      <c r="B258" s="88">
        <v>15</v>
      </c>
      <c r="C258" s="242" t="s">
        <v>1748</v>
      </c>
      <c r="D258" s="242" t="s">
        <v>1749</v>
      </c>
      <c r="E258" s="242" t="s">
        <v>15</v>
      </c>
      <c r="F258" s="243">
        <v>74</v>
      </c>
      <c r="G258" s="83" t="str">
        <f t="shared" si="3"/>
        <v>Khá</v>
      </c>
      <c r="H258" s="218"/>
    </row>
    <row r="259" spans="1:8" x14ac:dyDescent="0.25">
      <c r="A259" s="88">
        <v>242</v>
      </c>
      <c r="B259" s="88">
        <v>16</v>
      </c>
      <c r="C259" s="242" t="s">
        <v>1750</v>
      </c>
      <c r="D259" s="242" t="s">
        <v>1751</v>
      </c>
      <c r="E259" s="242" t="s">
        <v>21</v>
      </c>
      <c r="F259" s="243">
        <v>50</v>
      </c>
      <c r="G259" s="83" t="str">
        <f t="shared" si="3"/>
        <v>TB</v>
      </c>
      <c r="H259" s="218"/>
    </row>
    <row r="260" spans="1:8" x14ac:dyDescent="0.25">
      <c r="A260" s="88">
        <v>243</v>
      </c>
      <c r="B260" s="88">
        <v>17</v>
      </c>
      <c r="C260" s="242" t="s">
        <v>1752</v>
      </c>
      <c r="D260" s="242" t="s">
        <v>281</v>
      </c>
      <c r="E260" s="242" t="s">
        <v>169</v>
      </c>
      <c r="F260" s="243">
        <v>40</v>
      </c>
      <c r="G260" s="83" t="str">
        <f t="shared" si="3"/>
        <v>yếu</v>
      </c>
      <c r="H260" s="218" t="s">
        <v>68</v>
      </c>
    </row>
    <row r="261" spans="1:8" x14ac:dyDescent="0.25">
      <c r="A261" s="88">
        <v>244</v>
      </c>
      <c r="B261" s="88">
        <v>18</v>
      </c>
      <c r="C261" s="242" t="s">
        <v>1753</v>
      </c>
      <c r="D261" s="242" t="s">
        <v>326</v>
      </c>
      <c r="E261" s="242" t="s">
        <v>52</v>
      </c>
      <c r="F261" s="243">
        <v>50</v>
      </c>
      <c r="G261" s="83" t="str">
        <f t="shared" si="3"/>
        <v>TB</v>
      </c>
      <c r="H261" s="218"/>
    </row>
    <row r="262" spans="1:8" x14ac:dyDescent="0.25">
      <c r="A262" s="88">
        <v>245</v>
      </c>
      <c r="B262" s="88">
        <v>19</v>
      </c>
      <c r="C262" s="242" t="s">
        <v>1754</v>
      </c>
      <c r="D262" s="242" t="s">
        <v>13</v>
      </c>
      <c r="E262" s="242" t="s">
        <v>52</v>
      </c>
      <c r="F262" s="243">
        <v>78</v>
      </c>
      <c r="G262" s="83" t="str">
        <f t="shared" si="3"/>
        <v>Khá</v>
      </c>
      <c r="H262" s="218"/>
    </row>
    <row r="263" spans="1:8" x14ac:dyDescent="0.25">
      <c r="A263" s="88">
        <v>246</v>
      </c>
      <c r="B263" s="88">
        <v>20</v>
      </c>
      <c r="C263" s="242" t="s">
        <v>1755</v>
      </c>
      <c r="D263" s="242" t="s">
        <v>815</v>
      </c>
      <c r="E263" s="242" t="s">
        <v>1756</v>
      </c>
      <c r="F263" s="243">
        <v>30</v>
      </c>
      <c r="G263" s="83" t="str">
        <f t="shared" si="3"/>
        <v>yếu</v>
      </c>
      <c r="H263" s="218" t="s">
        <v>109</v>
      </c>
    </row>
    <row r="264" spans="1:8" x14ac:dyDescent="0.25">
      <c r="A264" s="88">
        <v>247</v>
      </c>
      <c r="B264" s="88">
        <v>21</v>
      </c>
      <c r="C264" s="242" t="s">
        <v>1757</v>
      </c>
      <c r="D264" s="242" t="s">
        <v>1758</v>
      </c>
      <c r="E264" s="242" t="s">
        <v>1756</v>
      </c>
      <c r="F264" s="243">
        <v>50</v>
      </c>
      <c r="G264" s="83" t="str">
        <f t="shared" si="3"/>
        <v>TB</v>
      </c>
      <c r="H264" s="218"/>
    </row>
    <row r="265" spans="1:8" x14ac:dyDescent="0.25">
      <c r="A265" s="88">
        <v>248</v>
      </c>
      <c r="B265" s="88">
        <v>22</v>
      </c>
      <c r="C265" s="242" t="s">
        <v>1759</v>
      </c>
      <c r="D265" s="242" t="s">
        <v>365</v>
      </c>
      <c r="E265" s="242" t="s">
        <v>25</v>
      </c>
      <c r="F265" s="243">
        <v>73</v>
      </c>
      <c r="G265" s="83" t="str">
        <f t="shared" si="3"/>
        <v>Khá</v>
      </c>
      <c r="H265" s="218"/>
    </row>
    <row r="266" spans="1:8" x14ac:dyDescent="0.25">
      <c r="A266" s="88">
        <v>249</v>
      </c>
      <c r="B266" s="88">
        <v>23</v>
      </c>
      <c r="C266" s="242" t="s">
        <v>1760</v>
      </c>
      <c r="D266" s="242" t="s">
        <v>478</v>
      </c>
      <c r="E266" s="242" t="s">
        <v>114</v>
      </c>
      <c r="F266" s="243">
        <v>71</v>
      </c>
      <c r="G266" s="83" t="str">
        <f t="shared" si="3"/>
        <v>Khá</v>
      </c>
      <c r="H266" s="218"/>
    </row>
    <row r="267" spans="1:8" x14ac:dyDescent="0.25">
      <c r="A267" s="88">
        <v>250</v>
      </c>
      <c r="B267" s="88">
        <v>24</v>
      </c>
      <c r="C267" s="236" t="s">
        <v>1761</v>
      </c>
      <c r="D267" s="236" t="s">
        <v>1762</v>
      </c>
      <c r="E267" s="236" t="s">
        <v>1763</v>
      </c>
      <c r="F267" s="243">
        <v>0</v>
      </c>
      <c r="G267" s="83" t="str">
        <f t="shared" si="3"/>
        <v>kém</v>
      </c>
      <c r="H267" s="218"/>
    </row>
    <row r="268" spans="1:8" x14ac:dyDescent="0.25">
      <c r="A268" s="88">
        <v>251</v>
      </c>
      <c r="B268" s="88">
        <v>25</v>
      </c>
      <c r="C268" s="242" t="s">
        <v>1764</v>
      </c>
      <c r="D268" s="242" t="s">
        <v>1765</v>
      </c>
      <c r="E268" s="242" t="s">
        <v>1766</v>
      </c>
      <c r="F268" s="243">
        <v>70</v>
      </c>
      <c r="G268" s="83" t="str">
        <f t="shared" si="3"/>
        <v>Khá</v>
      </c>
      <c r="H268" s="218"/>
    </row>
    <row r="269" spans="1:8" x14ac:dyDescent="0.25">
      <c r="A269" s="88">
        <v>252</v>
      </c>
      <c r="B269" s="88">
        <v>26</v>
      </c>
      <c r="C269" s="242" t="s">
        <v>1767</v>
      </c>
      <c r="D269" s="242" t="s">
        <v>1768</v>
      </c>
      <c r="E269" s="85" t="s">
        <v>1769</v>
      </c>
      <c r="F269" s="243">
        <v>90</v>
      </c>
      <c r="G269" s="83" t="str">
        <f t="shared" si="3"/>
        <v>Xuất sắc</v>
      </c>
      <c r="H269" s="218"/>
    </row>
    <row r="270" spans="1:8" x14ac:dyDescent="0.25">
      <c r="A270" s="88">
        <v>253</v>
      </c>
      <c r="B270" s="88">
        <v>27</v>
      </c>
      <c r="C270" s="242" t="s">
        <v>1770</v>
      </c>
      <c r="D270" s="242" t="s">
        <v>18</v>
      </c>
      <c r="E270" s="242" t="s">
        <v>57</v>
      </c>
      <c r="F270" s="77">
        <v>50</v>
      </c>
      <c r="G270" s="83" t="str">
        <f t="shared" si="3"/>
        <v>TB</v>
      </c>
      <c r="H270" s="218" t="s">
        <v>68</v>
      </c>
    </row>
    <row r="271" spans="1:8" x14ac:dyDescent="0.25">
      <c r="A271" s="88">
        <v>254</v>
      </c>
      <c r="B271" s="88">
        <v>28</v>
      </c>
      <c r="C271" s="242" t="s">
        <v>1771</v>
      </c>
      <c r="D271" s="242" t="s">
        <v>1772</v>
      </c>
      <c r="E271" s="242" t="s">
        <v>1773</v>
      </c>
      <c r="F271" s="243">
        <v>70</v>
      </c>
      <c r="G271" s="83" t="str">
        <f t="shared" si="3"/>
        <v>Khá</v>
      </c>
      <c r="H271" s="218"/>
    </row>
    <row r="272" spans="1:8" x14ac:dyDescent="0.25">
      <c r="A272" s="88">
        <v>255</v>
      </c>
      <c r="B272" s="88">
        <v>29</v>
      </c>
      <c r="C272" s="242" t="s">
        <v>1774</v>
      </c>
      <c r="D272" s="242" t="s">
        <v>168</v>
      </c>
      <c r="E272" s="242" t="s">
        <v>315</v>
      </c>
      <c r="F272" s="243">
        <v>60</v>
      </c>
      <c r="G272" s="83" t="str">
        <f t="shared" si="3"/>
        <v>TB</v>
      </c>
      <c r="H272" s="218"/>
    </row>
    <row r="273" spans="1:8" x14ac:dyDescent="0.25">
      <c r="A273" s="88">
        <v>256</v>
      </c>
      <c r="B273" s="88">
        <v>30</v>
      </c>
      <c r="C273" s="242" t="s">
        <v>1775</v>
      </c>
      <c r="D273" s="88" t="s">
        <v>1776</v>
      </c>
      <c r="E273" s="88" t="s">
        <v>58</v>
      </c>
      <c r="F273" s="243">
        <v>65</v>
      </c>
      <c r="G273" s="83" t="str">
        <f t="shared" si="3"/>
        <v>TB</v>
      </c>
      <c r="H273" s="218"/>
    </row>
    <row r="274" spans="1:8" x14ac:dyDescent="0.25">
      <c r="A274" s="88">
        <v>257</v>
      </c>
      <c r="B274" s="88">
        <v>31</v>
      </c>
      <c r="C274" s="242" t="s">
        <v>1777</v>
      </c>
      <c r="D274" s="88" t="s">
        <v>253</v>
      </c>
      <c r="E274" s="88" t="s">
        <v>59</v>
      </c>
      <c r="F274" s="87">
        <v>30</v>
      </c>
      <c r="G274" s="83" t="str">
        <f t="shared" si="3"/>
        <v>yếu</v>
      </c>
      <c r="H274" s="218" t="s">
        <v>1778</v>
      </c>
    </row>
    <row r="275" spans="1:8" x14ac:dyDescent="0.25">
      <c r="A275" s="88">
        <v>258</v>
      </c>
      <c r="B275" s="88">
        <v>32</v>
      </c>
      <c r="C275" s="242" t="s">
        <v>1779</v>
      </c>
      <c r="D275" s="242" t="s">
        <v>1780</v>
      </c>
      <c r="E275" s="242" t="s">
        <v>1781</v>
      </c>
      <c r="F275" s="243">
        <v>78</v>
      </c>
      <c r="G275" s="83" t="str">
        <f t="shared" si="3"/>
        <v>Khá</v>
      </c>
      <c r="H275" s="218"/>
    </row>
    <row r="276" spans="1:8" x14ac:dyDescent="0.25">
      <c r="A276" s="88">
        <v>259</v>
      </c>
      <c r="B276" s="88">
        <v>33</v>
      </c>
      <c r="C276" s="236" t="s">
        <v>1782</v>
      </c>
      <c r="D276" s="236" t="s">
        <v>488</v>
      </c>
      <c r="E276" s="236" t="s">
        <v>23</v>
      </c>
      <c r="F276" s="243">
        <v>40</v>
      </c>
      <c r="G276" s="83" t="str">
        <f t="shared" si="3"/>
        <v>yếu</v>
      </c>
      <c r="H276" s="218"/>
    </row>
    <row r="277" spans="1:8" x14ac:dyDescent="0.25">
      <c r="A277" s="88">
        <v>260</v>
      </c>
      <c r="B277" s="88">
        <v>34</v>
      </c>
      <c r="C277" s="236" t="s">
        <v>1783</v>
      </c>
      <c r="D277" s="236" t="s">
        <v>519</v>
      </c>
      <c r="E277" s="236" t="s">
        <v>119</v>
      </c>
      <c r="F277" s="243">
        <v>60</v>
      </c>
      <c r="G277" s="83" t="str">
        <f t="shared" si="3"/>
        <v>TB</v>
      </c>
      <c r="H277" s="218"/>
    </row>
    <row r="278" spans="1:8" x14ac:dyDescent="0.25">
      <c r="A278" s="88">
        <v>261</v>
      </c>
      <c r="B278" s="88">
        <v>35</v>
      </c>
      <c r="C278" s="242" t="s">
        <v>1784</v>
      </c>
      <c r="D278" s="242" t="s">
        <v>1785</v>
      </c>
      <c r="E278" s="242" t="s">
        <v>479</v>
      </c>
      <c r="F278" s="243">
        <v>37</v>
      </c>
      <c r="G278" s="83" t="str">
        <f t="shared" si="3"/>
        <v>yếu</v>
      </c>
      <c r="H278" s="218" t="s">
        <v>68</v>
      </c>
    </row>
    <row r="279" spans="1:8" x14ac:dyDescent="0.25">
      <c r="A279" s="88">
        <v>262</v>
      </c>
      <c r="B279" s="88">
        <v>36</v>
      </c>
      <c r="C279" s="242" t="s">
        <v>1786</v>
      </c>
      <c r="D279" s="242" t="s">
        <v>348</v>
      </c>
      <c r="E279" s="242" t="s">
        <v>62</v>
      </c>
      <c r="F279" s="243">
        <v>53</v>
      </c>
      <c r="G279" s="83" t="str">
        <f t="shared" si="3"/>
        <v>TB</v>
      </c>
      <c r="H279" s="218" t="s">
        <v>68</v>
      </c>
    </row>
    <row r="280" spans="1:8" x14ac:dyDescent="0.25">
      <c r="A280" s="88">
        <v>263</v>
      </c>
      <c r="B280" s="88">
        <v>37</v>
      </c>
      <c r="C280" s="242" t="s">
        <v>1787</v>
      </c>
      <c r="D280" s="242" t="s">
        <v>193</v>
      </c>
      <c r="E280" s="242" t="s">
        <v>28</v>
      </c>
      <c r="F280" s="243">
        <v>34</v>
      </c>
      <c r="G280" s="83" t="str">
        <f t="shared" si="3"/>
        <v>yếu</v>
      </c>
      <c r="H280" s="218" t="s">
        <v>68</v>
      </c>
    </row>
    <row r="281" spans="1:8" x14ac:dyDescent="0.25">
      <c r="A281" s="88">
        <v>264</v>
      </c>
      <c r="B281" s="88">
        <v>38</v>
      </c>
      <c r="C281" s="236" t="s">
        <v>1788</v>
      </c>
      <c r="D281" s="236" t="s">
        <v>115</v>
      </c>
      <c r="E281" s="236" t="s">
        <v>343</v>
      </c>
      <c r="F281" s="77">
        <v>0</v>
      </c>
      <c r="G281" s="83" t="str">
        <f t="shared" si="3"/>
        <v>kém</v>
      </c>
      <c r="H281" s="218" t="s">
        <v>68</v>
      </c>
    </row>
    <row r="282" spans="1:8" x14ac:dyDescent="0.25">
      <c r="A282" s="88">
        <v>265</v>
      </c>
      <c r="B282" s="88">
        <v>39</v>
      </c>
      <c r="C282" s="236" t="s">
        <v>1789</v>
      </c>
      <c r="D282" s="236" t="s">
        <v>413</v>
      </c>
      <c r="E282" s="236" t="s">
        <v>343</v>
      </c>
      <c r="F282" s="243">
        <v>0</v>
      </c>
      <c r="G282" s="83" t="str">
        <f t="shared" si="3"/>
        <v>kém</v>
      </c>
      <c r="H282" s="218" t="s">
        <v>68</v>
      </c>
    </row>
    <row r="283" spans="1:8" x14ac:dyDescent="0.25">
      <c r="A283" s="5"/>
      <c r="B283" s="5"/>
      <c r="C283" s="103"/>
      <c r="D283" s="5"/>
      <c r="E283" s="48"/>
      <c r="F283" s="103"/>
      <c r="G283" s="5"/>
      <c r="H283" s="103"/>
    </row>
    <row r="284" spans="1:8" x14ac:dyDescent="0.25">
      <c r="A284" s="5"/>
      <c r="B284" s="5"/>
      <c r="C284" s="13" t="s">
        <v>442</v>
      </c>
      <c r="D284" s="21" t="s">
        <v>443</v>
      </c>
      <c r="E284" s="48"/>
      <c r="F284" s="103"/>
      <c r="G284" s="73" t="s">
        <v>68</v>
      </c>
      <c r="H284" s="209">
        <f>COUNTIF($H$14:$H$283,"BHYT")</f>
        <v>49</v>
      </c>
    </row>
    <row r="285" spans="1:8" x14ac:dyDescent="0.25">
      <c r="A285" s="5"/>
      <c r="B285" s="5"/>
      <c r="C285" s="22" t="s">
        <v>71</v>
      </c>
      <c r="D285" s="72">
        <f>COUNTIF($G$14:$G$283,"Xuất sắc")</f>
        <v>20</v>
      </c>
      <c r="E285" s="103"/>
      <c r="F285" s="103"/>
      <c r="G285" s="73" t="s">
        <v>109</v>
      </c>
      <c r="H285" s="209">
        <f>COUNTIF($H$14:$H$283,"VPQC")</f>
        <v>8</v>
      </c>
    </row>
    <row r="286" spans="1:8" x14ac:dyDescent="0.25">
      <c r="A286" s="5"/>
      <c r="B286" s="5"/>
      <c r="C286" s="14" t="s">
        <v>31</v>
      </c>
      <c r="D286" s="72">
        <f>COUNTIF($G$14:$G$283,"Tốt")</f>
        <v>52</v>
      </c>
      <c r="E286" s="48"/>
      <c r="F286" s="103"/>
      <c r="G286" s="73" t="s">
        <v>1413</v>
      </c>
      <c r="H286" s="72">
        <v>1</v>
      </c>
    </row>
    <row r="287" spans="1:8" x14ac:dyDescent="0.25">
      <c r="A287" s="5"/>
      <c r="B287" s="5"/>
      <c r="C287" s="14" t="s">
        <v>67</v>
      </c>
      <c r="D287" s="72">
        <f>COUNTIF($G$14:$G$283,"Khá")</f>
        <v>68</v>
      </c>
      <c r="E287" s="48"/>
      <c r="F287" s="103"/>
      <c r="G287" s="5"/>
      <c r="H287" s="103"/>
    </row>
    <row r="288" spans="1:8" x14ac:dyDescent="0.25">
      <c r="A288" s="5"/>
      <c r="B288" s="5"/>
      <c r="C288" s="22" t="s">
        <v>94</v>
      </c>
      <c r="D288" s="72">
        <f>COUNTIF($G$14:$G$283,"TB")</f>
        <v>79</v>
      </c>
      <c r="E288" s="103"/>
      <c r="F288" s="103"/>
      <c r="G288" s="103"/>
      <c r="H288" s="103"/>
    </row>
    <row r="289" spans="1:8" x14ac:dyDescent="0.25">
      <c r="A289" s="5"/>
      <c r="B289" s="5"/>
      <c r="C289" s="14" t="s">
        <v>90</v>
      </c>
      <c r="D289" s="72">
        <v>29</v>
      </c>
      <c r="E289" s="48"/>
      <c r="F289" s="103"/>
      <c r="G289" s="5"/>
      <c r="H289" s="103"/>
    </row>
    <row r="290" spans="1:8" x14ac:dyDescent="0.25">
      <c r="A290" s="5"/>
      <c r="B290" s="5"/>
      <c r="C290" s="14" t="s">
        <v>267</v>
      </c>
      <c r="D290" s="72">
        <v>17</v>
      </c>
      <c r="E290" s="48"/>
      <c r="F290" s="103"/>
      <c r="G290" s="5"/>
      <c r="H290" s="103"/>
    </row>
    <row r="291" spans="1:8" x14ac:dyDescent="0.25">
      <c r="A291" s="5"/>
      <c r="B291" s="5"/>
      <c r="C291" s="14" t="s">
        <v>548</v>
      </c>
      <c r="D291" s="72">
        <v>0</v>
      </c>
      <c r="E291" s="48"/>
      <c r="F291" s="103"/>
      <c r="G291" s="5"/>
      <c r="H291" s="103"/>
    </row>
    <row r="292" spans="1:8" x14ac:dyDescent="0.25">
      <c r="A292" s="5"/>
      <c r="B292" s="5"/>
      <c r="C292" s="15" t="s">
        <v>444</v>
      </c>
      <c r="D292" s="16">
        <f>SUM(D285:D291)</f>
        <v>265</v>
      </c>
      <c r="E292" s="48"/>
      <c r="F292" s="103"/>
      <c r="G292" s="5"/>
      <c r="H292" s="103"/>
    </row>
  </sheetData>
  <mergeCells count="9">
    <mergeCell ref="A12:C12"/>
    <mergeCell ref="A82:C82"/>
    <mergeCell ref="A1:D1"/>
    <mergeCell ref="A2:D2"/>
    <mergeCell ref="A8:G8"/>
    <mergeCell ref="A5:G5"/>
    <mergeCell ref="A6:G6"/>
    <mergeCell ref="A7:G7"/>
    <mergeCell ref="A10:H10"/>
  </mergeCells>
  <pageMargins left="0.45" right="0.4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workbookViewId="0">
      <selection activeCell="N8" sqref="N8"/>
    </sheetView>
  </sheetViews>
  <sheetFormatPr defaultRowHeight="15.75" x14ac:dyDescent="0.25"/>
  <cols>
    <col min="1" max="1" width="4.5" style="5" customWidth="1"/>
    <col min="2" max="2" width="5.625" style="5" customWidth="1"/>
    <col min="3" max="3" width="17.875" style="5" customWidth="1"/>
    <col min="4" max="4" width="17.75" style="5" customWidth="1"/>
    <col min="5" max="5" width="10" style="5" customWidth="1"/>
    <col min="6" max="6" width="8.625" style="5" customWidth="1"/>
    <col min="7" max="7" width="10.75" style="35" customWidth="1"/>
    <col min="8" max="8" width="15.25" style="5" customWidth="1"/>
    <col min="9" max="16384" width="9" style="5"/>
  </cols>
  <sheetData>
    <row r="1" spans="1:8" s="4" customFormat="1" x14ac:dyDescent="0.25">
      <c r="A1" s="340" t="s">
        <v>1</v>
      </c>
      <c r="B1" s="340"/>
      <c r="C1" s="340"/>
      <c r="D1" s="342" t="s">
        <v>2</v>
      </c>
      <c r="E1" s="342"/>
      <c r="F1" s="342"/>
      <c r="G1" s="342"/>
    </row>
    <row r="2" spans="1:8" s="4" customFormat="1" x14ac:dyDescent="0.25">
      <c r="A2" s="343" t="s">
        <v>3</v>
      </c>
      <c r="B2" s="343"/>
      <c r="C2" s="343"/>
      <c r="D2" s="343" t="s">
        <v>306</v>
      </c>
      <c r="E2" s="343"/>
      <c r="F2" s="343"/>
      <c r="G2" s="343"/>
    </row>
    <row r="3" spans="1:8" s="4" customFormat="1" x14ac:dyDescent="0.25">
      <c r="A3" s="29"/>
      <c r="B3" s="29"/>
      <c r="C3" s="29"/>
      <c r="D3" s="2"/>
      <c r="E3" s="28"/>
      <c r="F3" s="28"/>
      <c r="G3" s="28"/>
    </row>
    <row r="4" spans="1:8" s="4" customFormat="1" ht="15.75" customHeight="1" x14ac:dyDescent="0.25">
      <c r="B4" s="28" t="s">
        <v>268</v>
      </c>
      <c r="E4" s="28"/>
      <c r="F4" s="28"/>
      <c r="G4" s="28"/>
    </row>
    <row r="5" spans="1:8" s="34" customFormat="1" ht="18.75" x14ac:dyDescent="0.3">
      <c r="A5" s="348" t="s">
        <v>445</v>
      </c>
      <c r="B5" s="348"/>
      <c r="C5" s="348"/>
      <c r="D5" s="348"/>
      <c r="E5" s="348"/>
      <c r="F5" s="348"/>
      <c r="G5" s="33"/>
    </row>
    <row r="6" spans="1:8" s="34" customFormat="1" ht="18.75" x14ac:dyDescent="0.3">
      <c r="A6" s="348" t="s">
        <v>307</v>
      </c>
      <c r="B6" s="348"/>
      <c r="C6" s="348"/>
      <c r="D6" s="348"/>
      <c r="E6" s="348"/>
      <c r="F6" s="348"/>
      <c r="G6" s="33"/>
    </row>
    <row r="7" spans="1:8" s="4" customFormat="1" ht="15" customHeight="1" x14ac:dyDescent="0.25">
      <c r="A7" s="349" t="s">
        <v>543</v>
      </c>
      <c r="B7" s="349"/>
      <c r="C7" s="349"/>
      <c r="D7" s="349"/>
      <c r="E7" s="349"/>
      <c r="F7" s="349"/>
      <c r="G7" s="28"/>
    </row>
    <row r="8" spans="1:8" s="4" customFormat="1" ht="15" customHeight="1" x14ac:dyDescent="0.25">
      <c r="A8" s="341" t="s">
        <v>544</v>
      </c>
      <c r="B8" s="341"/>
      <c r="C8" s="341"/>
      <c r="D8" s="341"/>
      <c r="E8" s="341"/>
      <c r="F8" s="341"/>
      <c r="G8" s="341"/>
    </row>
    <row r="10" spans="1:8" x14ac:dyDescent="0.25">
      <c r="A10" s="355" t="s">
        <v>1213</v>
      </c>
      <c r="B10" s="355"/>
      <c r="C10" s="355"/>
      <c r="D10" s="244"/>
      <c r="E10" s="244"/>
      <c r="F10" s="104"/>
      <c r="G10" s="104"/>
      <c r="H10" s="245"/>
    </row>
    <row r="11" spans="1:8" x14ac:dyDescent="0.25">
      <c r="A11" s="246" t="s">
        <v>104</v>
      </c>
      <c r="B11" s="246" t="s">
        <v>104</v>
      </c>
      <c r="C11" s="247" t="s">
        <v>32</v>
      </c>
      <c r="D11" s="248" t="s">
        <v>33</v>
      </c>
      <c r="E11" s="248" t="s">
        <v>144</v>
      </c>
      <c r="F11" s="249" t="s">
        <v>269</v>
      </c>
      <c r="G11" s="249" t="s">
        <v>4</v>
      </c>
      <c r="H11" s="247" t="s">
        <v>0</v>
      </c>
    </row>
    <row r="12" spans="1:8" x14ac:dyDescent="0.25">
      <c r="A12" s="94"/>
      <c r="B12" s="94"/>
      <c r="C12" s="247" t="s">
        <v>1790</v>
      </c>
      <c r="D12" s="250"/>
      <c r="E12" s="250"/>
      <c r="F12" s="251"/>
      <c r="G12" s="251"/>
      <c r="H12" s="94"/>
    </row>
    <row r="13" spans="1:8" x14ac:dyDescent="0.25">
      <c r="A13" s="94">
        <v>1</v>
      </c>
      <c r="B13" s="93">
        <v>1</v>
      </c>
      <c r="C13" s="252" t="s">
        <v>1791</v>
      </c>
      <c r="D13" s="253" t="s">
        <v>46</v>
      </c>
      <c r="E13" s="253" t="s">
        <v>66</v>
      </c>
      <c r="F13" s="96">
        <v>75</v>
      </c>
      <c r="G13" s="254" t="s">
        <v>67</v>
      </c>
      <c r="H13" s="93"/>
    </row>
    <row r="14" spans="1:8" x14ac:dyDescent="0.25">
      <c r="A14" s="94">
        <v>2</v>
      </c>
      <c r="B14" s="93">
        <v>2</v>
      </c>
      <c r="C14" s="252" t="s">
        <v>1792</v>
      </c>
      <c r="D14" s="253" t="s">
        <v>1793</v>
      </c>
      <c r="E14" s="253" t="s">
        <v>34</v>
      </c>
      <c r="F14" s="96">
        <v>67</v>
      </c>
      <c r="G14" s="254" t="s">
        <v>67</v>
      </c>
      <c r="H14" s="93"/>
    </row>
    <row r="15" spans="1:8" x14ac:dyDescent="0.25">
      <c r="A15" s="94">
        <v>3</v>
      </c>
      <c r="B15" s="93">
        <v>3</v>
      </c>
      <c r="C15" s="252" t="s">
        <v>1794</v>
      </c>
      <c r="D15" s="253" t="s">
        <v>454</v>
      </c>
      <c r="E15" s="253" t="s">
        <v>34</v>
      </c>
      <c r="F15" s="96">
        <v>97</v>
      </c>
      <c r="G15" s="254" t="s">
        <v>71</v>
      </c>
      <c r="H15" s="93"/>
    </row>
    <row r="16" spans="1:8" x14ac:dyDescent="0.25">
      <c r="A16" s="94">
        <v>4</v>
      </c>
      <c r="B16" s="93">
        <v>4</v>
      </c>
      <c r="C16" s="252" t="s">
        <v>1795</v>
      </c>
      <c r="D16" s="253" t="s">
        <v>372</v>
      </c>
      <c r="E16" s="253" t="s">
        <v>34</v>
      </c>
      <c r="F16" s="96">
        <v>68</v>
      </c>
      <c r="G16" s="254" t="s">
        <v>67</v>
      </c>
      <c r="H16" s="93"/>
    </row>
    <row r="17" spans="1:8" x14ac:dyDescent="0.25">
      <c r="A17" s="94">
        <v>5</v>
      </c>
      <c r="B17" s="93">
        <v>5</v>
      </c>
      <c r="C17" s="252" t="s">
        <v>1796</v>
      </c>
      <c r="D17" s="253" t="s">
        <v>452</v>
      </c>
      <c r="E17" s="253" t="s">
        <v>34</v>
      </c>
      <c r="F17" s="96">
        <v>81</v>
      </c>
      <c r="G17" s="254" t="s">
        <v>31</v>
      </c>
      <c r="H17" s="93"/>
    </row>
    <row r="18" spans="1:8" x14ac:dyDescent="0.25">
      <c r="A18" s="94">
        <v>6</v>
      </c>
      <c r="B18" s="93">
        <v>6</v>
      </c>
      <c r="C18" s="252" t="s">
        <v>1797</v>
      </c>
      <c r="D18" s="253" t="s">
        <v>1798</v>
      </c>
      <c r="E18" s="253" t="s">
        <v>34</v>
      </c>
      <c r="F18" s="96">
        <v>80</v>
      </c>
      <c r="G18" s="254" t="s">
        <v>31</v>
      </c>
      <c r="H18" s="93"/>
    </row>
    <row r="19" spans="1:8" x14ac:dyDescent="0.25">
      <c r="A19" s="94">
        <v>7</v>
      </c>
      <c r="B19" s="93">
        <v>7</v>
      </c>
      <c r="C19" s="252" t="s">
        <v>1799</v>
      </c>
      <c r="D19" s="253" t="s">
        <v>1800</v>
      </c>
      <c r="E19" s="253" t="s">
        <v>34</v>
      </c>
      <c r="F19" s="96">
        <v>85</v>
      </c>
      <c r="G19" s="254" t="s">
        <v>31</v>
      </c>
      <c r="H19" s="93"/>
    </row>
    <row r="20" spans="1:8" x14ac:dyDescent="0.25">
      <c r="A20" s="94">
        <v>8</v>
      </c>
      <c r="B20" s="93">
        <v>8</v>
      </c>
      <c r="C20" s="252" t="s">
        <v>1801</v>
      </c>
      <c r="D20" s="253" t="s">
        <v>1802</v>
      </c>
      <c r="E20" s="253" t="s">
        <v>34</v>
      </c>
      <c r="F20" s="96">
        <v>81</v>
      </c>
      <c r="G20" s="254" t="s">
        <v>31</v>
      </c>
      <c r="H20" s="93"/>
    </row>
    <row r="21" spans="1:8" x14ac:dyDescent="0.25">
      <c r="A21" s="94">
        <v>9</v>
      </c>
      <c r="B21" s="93">
        <v>9</v>
      </c>
      <c r="C21" s="252" t="s">
        <v>1803</v>
      </c>
      <c r="D21" s="253" t="s">
        <v>163</v>
      </c>
      <c r="E21" s="253" t="s">
        <v>34</v>
      </c>
      <c r="F21" s="96">
        <v>52</v>
      </c>
      <c r="G21" s="254" t="s">
        <v>94</v>
      </c>
      <c r="H21" s="255" t="s">
        <v>68</v>
      </c>
    </row>
    <row r="22" spans="1:8" x14ac:dyDescent="0.25">
      <c r="A22" s="94">
        <v>10</v>
      </c>
      <c r="B22" s="93">
        <v>10</v>
      </c>
      <c r="C22" s="252" t="s">
        <v>1804</v>
      </c>
      <c r="D22" s="253" t="s">
        <v>1805</v>
      </c>
      <c r="E22" s="253" t="s">
        <v>34</v>
      </c>
      <c r="F22" s="96">
        <v>88</v>
      </c>
      <c r="G22" s="254" t="s">
        <v>31</v>
      </c>
      <c r="H22" s="93"/>
    </row>
    <row r="23" spans="1:8" x14ac:dyDescent="0.25">
      <c r="A23" s="94">
        <v>11</v>
      </c>
      <c r="B23" s="93">
        <v>11</v>
      </c>
      <c r="C23" s="252" t="s">
        <v>1806</v>
      </c>
      <c r="D23" s="253" t="s">
        <v>91</v>
      </c>
      <c r="E23" s="253" t="s">
        <v>129</v>
      </c>
      <c r="F23" s="96">
        <v>87</v>
      </c>
      <c r="G23" s="254" t="s">
        <v>31</v>
      </c>
      <c r="H23" s="93"/>
    </row>
    <row r="24" spans="1:8" x14ac:dyDescent="0.25">
      <c r="A24" s="94">
        <v>12</v>
      </c>
      <c r="B24" s="93">
        <v>12</v>
      </c>
      <c r="C24" s="252" t="s">
        <v>1807</v>
      </c>
      <c r="D24" s="253" t="s">
        <v>481</v>
      </c>
      <c r="E24" s="253" t="s">
        <v>381</v>
      </c>
      <c r="F24" s="96">
        <v>98</v>
      </c>
      <c r="G24" s="254" t="s">
        <v>71</v>
      </c>
      <c r="H24" s="93"/>
    </row>
    <row r="25" spans="1:8" x14ac:dyDescent="0.25">
      <c r="A25" s="255">
        <v>13</v>
      </c>
      <c r="B25" s="255">
        <v>13</v>
      </c>
      <c r="C25" s="256" t="s">
        <v>1808</v>
      </c>
      <c r="D25" s="257" t="s">
        <v>1117</v>
      </c>
      <c r="E25" s="257" t="s">
        <v>6</v>
      </c>
      <c r="F25" s="256">
        <v>63</v>
      </c>
      <c r="G25" s="254" t="s">
        <v>94</v>
      </c>
      <c r="H25" s="255" t="s">
        <v>1809</v>
      </c>
    </row>
    <row r="26" spans="1:8" x14ac:dyDescent="0.25">
      <c r="A26" s="94">
        <v>14</v>
      </c>
      <c r="B26" s="93">
        <v>14</v>
      </c>
      <c r="C26" s="252" t="s">
        <v>1810</v>
      </c>
      <c r="D26" s="253" t="s">
        <v>18</v>
      </c>
      <c r="E26" s="253" t="s">
        <v>6</v>
      </c>
      <c r="F26" s="96">
        <v>82</v>
      </c>
      <c r="G26" s="254" t="s">
        <v>31</v>
      </c>
      <c r="H26" s="93"/>
    </row>
    <row r="27" spans="1:8" x14ac:dyDescent="0.25">
      <c r="A27" s="94">
        <v>15</v>
      </c>
      <c r="B27" s="93">
        <v>15</v>
      </c>
      <c r="C27" s="252" t="s">
        <v>1811</v>
      </c>
      <c r="D27" s="253" t="s">
        <v>1812</v>
      </c>
      <c r="E27" s="253" t="s">
        <v>6</v>
      </c>
      <c r="F27" s="96">
        <v>90</v>
      </c>
      <c r="G27" s="254" t="s">
        <v>71</v>
      </c>
      <c r="H27" s="93"/>
    </row>
    <row r="28" spans="1:8" x14ac:dyDescent="0.25">
      <c r="A28" s="94">
        <v>16</v>
      </c>
      <c r="B28" s="93">
        <v>16</v>
      </c>
      <c r="C28" s="252" t="s">
        <v>1813</v>
      </c>
      <c r="D28" s="253" t="s">
        <v>36</v>
      </c>
      <c r="E28" s="253" t="s">
        <v>335</v>
      </c>
      <c r="F28" s="96">
        <v>67</v>
      </c>
      <c r="G28" s="254" t="s">
        <v>67</v>
      </c>
      <c r="H28" s="93"/>
    </row>
    <row r="29" spans="1:8" x14ac:dyDescent="0.25">
      <c r="A29" s="94">
        <v>17</v>
      </c>
      <c r="B29" s="93">
        <v>17</v>
      </c>
      <c r="C29" s="252" t="s">
        <v>1814</v>
      </c>
      <c r="D29" s="253" t="s">
        <v>413</v>
      </c>
      <c r="E29" s="253" t="s">
        <v>38</v>
      </c>
      <c r="F29" s="96">
        <v>80</v>
      </c>
      <c r="G29" s="254" t="s">
        <v>31</v>
      </c>
      <c r="H29" s="93"/>
    </row>
    <row r="30" spans="1:8" x14ac:dyDescent="0.25">
      <c r="A30" s="94">
        <v>18</v>
      </c>
      <c r="B30" s="93">
        <v>18</v>
      </c>
      <c r="C30" s="252" t="s">
        <v>1815</v>
      </c>
      <c r="D30" s="253" t="s">
        <v>149</v>
      </c>
      <c r="E30" s="253" t="s">
        <v>39</v>
      </c>
      <c r="F30" s="96">
        <v>86</v>
      </c>
      <c r="G30" s="254" t="s">
        <v>31</v>
      </c>
      <c r="H30" s="93"/>
    </row>
    <row r="31" spans="1:8" x14ac:dyDescent="0.25">
      <c r="A31" s="94">
        <v>19</v>
      </c>
      <c r="B31" s="93">
        <v>19</v>
      </c>
      <c r="C31" s="252" t="s">
        <v>1816</v>
      </c>
      <c r="D31" s="253" t="s">
        <v>1817</v>
      </c>
      <c r="E31" s="253" t="s">
        <v>131</v>
      </c>
      <c r="F31" s="96">
        <v>46</v>
      </c>
      <c r="G31" s="258" t="s">
        <v>90</v>
      </c>
      <c r="H31" s="93"/>
    </row>
    <row r="32" spans="1:8" x14ac:dyDescent="0.25">
      <c r="A32" s="94">
        <v>20</v>
      </c>
      <c r="B32" s="93">
        <v>20</v>
      </c>
      <c r="C32" s="259" t="s">
        <v>1818</v>
      </c>
      <c r="D32" s="260" t="s">
        <v>1819</v>
      </c>
      <c r="E32" s="260" t="s">
        <v>1820</v>
      </c>
      <c r="F32" s="96">
        <v>0</v>
      </c>
      <c r="G32" s="254" t="s">
        <v>267</v>
      </c>
      <c r="H32" s="93" t="s">
        <v>1821</v>
      </c>
    </row>
    <row r="33" spans="1:8" x14ac:dyDescent="0.25">
      <c r="A33" s="94">
        <v>21</v>
      </c>
      <c r="B33" s="93">
        <v>21</v>
      </c>
      <c r="C33" s="252" t="s">
        <v>1822</v>
      </c>
      <c r="D33" s="253" t="s">
        <v>1823</v>
      </c>
      <c r="E33" s="253" t="s">
        <v>1245</v>
      </c>
      <c r="F33" s="96">
        <v>87</v>
      </c>
      <c r="G33" s="254" t="s">
        <v>31</v>
      </c>
      <c r="H33" s="93"/>
    </row>
    <row r="34" spans="1:8" x14ac:dyDescent="0.25">
      <c r="A34" s="94">
        <v>22</v>
      </c>
      <c r="B34" s="93">
        <v>22</v>
      </c>
      <c r="C34" s="252" t="s">
        <v>1824</v>
      </c>
      <c r="D34" s="253" t="s">
        <v>1825</v>
      </c>
      <c r="E34" s="253" t="s">
        <v>41</v>
      </c>
      <c r="F34" s="96">
        <v>86</v>
      </c>
      <c r="G34" s="254" t="s">
        <v>31</v>
      </c>
      <c r="H34" s="93"/>
    </row>
    <row r="35" spans="1:8" x14ac:dyDescent="0.25">
      <c r="A35" s="94">
        <v>23</v>
      </c>
      <c r="B35" s="93">
        <v>23</v>
      </c>
      <c r="C35" s="252" t="s">
        <v>1826</v>
      </c>
      <c r="D35" s="253" t="s">
        <v>48</v>
      </c>
      <c r="E35" s="253" t="s">
        <v>45</v>
      </c>
      <c r="F35" s="96">
        <v>95</v>
      </c>
      <c r="G35" s="254" t="s">
        <v>71</v>
      </c>
      <c r="H35" s="93"/>
    </row>
    <row r="36" spans="1:8" x14ac:dyDescent="0.25">
      <c r="A36" s="94">
        <v>24</v>
      </c>
      <c r="B36" s="93">
        <v>24</v>
      </c>
      <c r="C36" s="252" t="s">
        <v>1827</v>
      </c>
      <c r="D36" s="253" t="s">
        <v>385</v>
      </c>
      <c r="E36" s="253" t="s">
        <v>45</v>
      </c>
      <c r="F36" s="96">
        <v>69</v>
      </c>
      <c r="G36" s="254" t="s">
        <v>67</v>
      </c>
      <c r="H36" s="93"/>
    </row>
    <row r="37" spans="1:8" x14ac:dyDescent="0.25">
      <c r="A37" s="94">
        <v>25</v>
      </c>
      <c r="B37" s="93">
        <v>25</v>
      </c>
      <c r="C37" s="261" t="s">
        <v>1828</v>
      </c>
      <c r="D37" s="261" t="s">
        <v>209</v>
      </c>
      <c r="E37" s="101" t="s">
        <v>93</v>
      </c>
      <c r="F37" s="98">
        <v>81</v>
      </c>
      <c r="G37" s="254" t="s">
        <v>31</v>
      </c>
      <c r="H37" s="93"/>
    </row>
    <row r="38" spans="1:8" x14ac:dyDescent="0.25">
      <c r="A38" s="94">
        <v>26</v>
      </c>
      <c r="B38" s="93">
        <v>26</v>
      </c>
      <c r="C38" s="252" t="s">
        <v>1829</v>
      </c>
      <c r="D38" s="253" t="s">
        <v>1830</v>
      </c>
      <c r="E38" s="253" t="s">
        <v>93</v>
      </c>
      <c r="F38" s="96">
        <v>65</v>
      </c>
      <c r="G38" s="254" t="s">
        <v>67</v>
      </c>
      <c r="H38" s="93"/>
    </row>
    <row r="39" spans="1:8" x14ac:dyDescent="0.25">
      <c r="A39" s="94">
        <v>27</v>
      </c>
      <c r="B39" s="93">
        <v>27</v>
      </c>
      <c r="C39" s="252" t="s">
        <v>1831</v>
      </c>
      <c r="D39" s="253" t="s">
        <v>427</v>
      </c>
      <c r="E39" s="253" t="s">
        <v>75</v>
      </c>
      <c r="F39" s="96">
        <v>50</v>
      </c>
      <c r="G39" s="254" t="s">
        <v>94</v>
      </c>
      <c r="H39" s="93"/>
    </row>
    <row r="40" spans="1:8" x14ac:dyDescent="0.25">
      <c r="A40" s="94">
        <v>28</v>
      </c>
      <c r="B40" s="93">
        <v>28</v>
      </c>
      <c r="C40" s="252" t="s">
        <v>1832</v>
      </c>
      <c r="D40" s="253" t="s">
        <v>142</v>
      </c>
      <c r="E40" s="253" t="s">
        <v>198</v>
      </c>
      <c r="F40" s="96">
        <v>68</v>
      </c>
      <c r="G40" s="254" t="s">
        <v>67</v>
      </c>
      <c r="H40" s="93"/>
    </row>
    <row r="41" spans="1:8" x14ac:dyDescent="0.25">
      <c r="A41" s="94">
        <v>29</v>
      </c>
      <c r="B41" s="93">
        <v>29</v>
      </c>
      <c r="C41" s="252" t="s">
        <v>1833</v>
      </c>
      <c r="D41" s="253" t="s">
        <v>286</v>
      </c>
      <c r="E41" s="253" t="s">
        <v>160</v>
      </c>
      <c r="F41" s="96">
        <v>94</v>
      </c>
      <c r="G41" s="254" t="s">
        <v>71</v>
      </c>
      <c r="H41" s="93"/>
    </row>
    <row r="42" spans="1:8" x14ac:dyDescent="0.25">
      <c r="A42" s="94">
        <v>30</v>
      </c>
      <c r="B42" s="93">
        <v>30</v>
      </c>
      <c r="C42" s="252" t="s">
        <v>1834</v>
      </c>
      <c r="D42" s="253" t="s">
        <v>1835</v>
      </c>
      <c r="E42" s="253" t="s">
        <v>160</v>
      </c>
      <c r="F42" s="96">
        <v>40</v>
      </c>
      <c r="G42" s="258" t="s">
        <v>90</v>
      </c>
      <c r="H42" s="93"/>
    </row>
    <row r="43" spans="1:8" x14ac:dyDescent="0.25">
      <c r="A43" s="94">
        <v>31</v>
      </c>
      <c r="B43" s="93">
        <v>31</v>
      </c>
      <c r="C43" s="252" t="s">
        <v>1836</v>
      </c>
      <c r="D43" s="253" t="s">
        <v>46</v>
      </c>
      <c r="E43" s="253" t="s">
        <v>21</v>
      </c>
      <c r="F43" s="96">
        <v>82</v>
      </c>
      <c r="G43" s="254" t="s">
        <v>31</v>
      </c>
      <c r="H43" s="93"/>
    </row>
    <row r="44" spans="1:8" x14ac:dyDescent="0.25">
      <c r="A44" s="94">
        <v>32</v>
      </c>
      <c r="B44" s="93">
        <v>32</v>
      </c>
      <c r="C44" s="252" t="s">
        <v>1837</v>
      </c>
      <c r="D44" s="253" t="s">
        <v>1838</v>
      </c>
      <c r="E44" s="253" t="s">
        <v>21</v>
      </c>
      <c r="F44" s="96">
        <v>70</v>
      </c>
      <c r="G44" s="254" t="s">
        <v>67</v>
      </c>
      <c r="H44" s="262"/>
    </row>
    <row r="45" spans="1:8" x14ac:dyDescent="0.25">
      <c r="A45" s="255">
        <v>33</v>
      </c>
      <c r="B45" s="255">
        <v>33</v>
      </c>
      <c r="C45" s="256" t="s">
        <v>1839</v>
      </c>
      <c r="D45" s="257" t="s">
        <v>1840</v>
      </c>
      <c r="E45" s="257" t="s">
        <v>52</v>
      </c>
      <c r="F45" s="256">
        <v>56</v>
      </c>
      <c r="G45" s="254" t="s">
        <v>94</v>
      </c>
      <c r="H45" s="255" t="s">
        <v>1841</v>
      </c>
    </row>
    <row r="46" spans="1:8" x14ac:dyDescent="0.25">
      <c r="A46" s="94">
        <v>34</v>
      </c>
      <c r="B46" s="93">
        <v>34</v>
      </c>
      <c r="C46" s="252" t="s">
        <v>1842</v>
      </c>
      <c r="D46" s="253" t="s">
        <v>116</v>
      </c>
      <c r="E46" s="253" t="s">
        <v>52</v>
      </c>
      <c r="F46" s="96">
        <v>56</v>
      </c>
      <c r="G46" s="254" t="s">
        <v>94</v>
      </c>
      <c r="H46" s="93"/>
    </row>
    <row r="47" spans="1:8" x14ac:dyDescent="0.25">
      <c r="A47" s="94">
        <v>35</v>
      </c>
      <c r="B47" s="93">
        <v>35</v>
      </c>
      <c r="C47" s="252" t="s">
        <v>1843</v>
      </c>
      <c r="D47" s="253" t="s">
        <v>70</v>
      </c>
      <c r="E47" s="253" t="s">
        <v>52</v>
      </c>
      <c r="F47" s="96">
        <v>80</v>
      </c>
      <c r="G47" s="254" t="s">
        <v>31</v>
      </c>
      <c r="H47" s="93"/>
    </row>
    <row r="48" spans="1:8" x14ac:dyDescent="0.25">
      <c r="A48" s="94">
        <v>36</v>
      </c>
      <c r="B48" s="93">
        <v>36</v>
      </c>
      <c r="C48" s="252" t="s">
        <v>1844</v>
      </c>
      <c r="D48" s="253" t="s">
        <v>393</v>
      </c>
      <c r="E48" s="253" t="s">
        <v>16</v>
      </c>
      <c r="F48" s="96">
        <v>82</v>
      </c>
      <c r="G48" s="254" t="s">
        <v>31</v>
      </c>
      <c r="H48" s="93"/>
    </row>
    <row r="49" spans="1:8" x14ac:dyDescent="0.25">
      <c r="A49" s="94">
        <v>37</v>
      </c>
      <c r="B49" s="93">
        <v>37</v>
      </c>
      <c r="C49" s="252" t="s">
        <v>1845</v>
      </c>
      <c r="D49" s="253" t="s">
        <v>464</v>
      </c>
      <c r="E49" s="253" t="s">
        <v>78</v>
      </c>
      <c r="F49" s="96">
        <v>40</v>
      </c>
      <c r="G49" s="254" t="s">
        <v>94</v>
      </c>
      <c r="H49" s="93"/>
    </row>
    <row r="50" spans="1:8" x14ac:dyDescent="0.25">
      <c r="A50" s="94">
        <v>38</v>
      </c>
      <c r="B50" s="93">
        <v>38</v>
      </c>
      <c r="C50" s="252" t="s">
        <v>1846</v>
      </c>
      <c r="D50" s="253" t="s">
        <v>396</v>
      </c>
      <c r="E50" s="253" t="s">
        <v>78</v>
      </c>
      <c r="F50" s="96">
        <v>78</v>
      </c>
      <c r="G50" s="254" t="s">
        <v>67</v>
      </c>
      <c r="H50" s="93"/>
    </row>
    <row r="51" spans="1:8" x14ac:dyDescent="0.25">
      <c r="A51" s="94">
        <v>39</v>
      </c>
      <c r="B51" s="93">
        <v>39</v>
      </c>
      <c r="C51" s="252" t="s">
        <v>1847</v>
      </c>
      <c r="D51" s="253" t="s">
        <v>392</v>
      </c>
      <c r="E51" s="253" t="s">
        <v>318</v>
      </c>
      <c r="F51" s="96">
        <v>55</v>
      </c>
      <c r="G51" s="254" t="s">
        <v>94</v>
      </c>
      <c r="H51" s="93"/>
    </row>
    <row r="52" spans="1:8" x14ac:dyDescent="0.25">
      <c r="A52" s="94">
        <v>40</v>
      </c>
      <c r="B52" s="93">
        <v>40</v>
      </c>
      <c r="C52" s="252" t="s">
        <v>1848</v>
      </c>
      <c r="D52" s="253" t="s">
        <v>240</v>
      </c>
      <c r="E52" s="253" t="s">
        <v>318</v>
      </c>
      <c r="F52" s="96">
        <v>68</v>
      </c>
      <c r="G52" s="254" t="s">
        <v>67</v>
      </c>
      <c r="H52" s="93"/>
    </row>
    <row r="53" spans="1:8" x14ac:dyDescent="0.25">
      <c r="A53" s="94">
        <v>41</v>
      </c>
      <c r="B53" s="93">
        <v>41</v>
      </c>
      <c r="C53" s="252" t="s">
        <v>1849</v>
      </c>
      <c r="D53" s="253" t="s">
        <v>293</v>
      </c>
      <c r="E53" s="253" t="s">
        <v>275</v>
      </c>
      <c r="F53" s="96">
        <v>96</v>
      </c>
      <c r="G53" s="254" t="s">
        <v>71</v>
      </c>
      <c r="H53" s="263"/>
    </row>
    <row r="54" spans="1:8" x14ac:dyDescent="0.25">
      <c r="A54" s="94">
        <v>42</v>
      </c>
      <c r="B54" s="93">
        <v>42</v>
      </c>
      <c r="C54" s="252" t="s">
        <v>1850</v>
      </c>
      <c r="D54" s="253" t="s">
        <v>55</v>
      </c>
      <c r="E54" s="253" t="s">
        <v>1851</v>
      </c>
      <c r="F54" s="96">
        <v>82</v>
      </c>
      <c r="G54" s="254" t="s">
        <v>31</v>
      </c>
      <c r="H54" s="94"/>
    </row>
    <row r="55" spans="1:8" x14ac:dyDescent="0.25">
      <c r="A55" s="94">
        <v>43</v>
      </c>
      <c r="B55" s="93">
        <v>43</v>
      </c>
      <c r="C55" s="252" t="s">
        <v>1852</v>
      </c>
      <c r="D55" s="253" t="s">
        <v>155</v>
      </c>
      <c r="E55" s="253" t="s">
        <v>96</v>
      </c>
      <c r="F55" s="96">
        <v>80</v>
      </c>
      <c r="G55" s="254" t="s">
        <v>31</v>
      </c>
      <c r="H55" s="94"/>
    </row>
    <row r="56" spans="1:8" x14ac:dyDescent="0.25">
      <c r="A56" s="94">
        <v>44</v>
      </c>
      <c r="B56" s="93">
        <v>44</v>
      </c>
      <c r="C56" s="252" t="s">
        <v>1853</v>
      </c>
      <c r="D56" s="253" t="s">
        <v>207</v>
      </c>
      <c r="E56" s="253" t="s">
        <v>98</v>
      </c>
      <c r="F56" s="98">
        <v>62</v>
      </c>
      <c r="G56" s="254" t="s">
        <v>94</v>
      </c>
      <c r="H56" s="94"/>
    </row>
    <row r="57" spans="1:8" x14ac:dyDescent="0.25">
      <c r="A57" s="94">
        <v>45</v>
      </c>
      <c r="B57" s="93">
        <v>45</v>
      </c>
      <c r="C57" s="252" t="s">
        <v>1854</v>
      </c>
      <c r="D57" s="253" t="s">
        <v>1855</v>
      </c>
      <c r="E57" s="253" t="s">
        <v>8</v>
      </c>
      <c r="F57" s="98">
        <v>67</v>
      </c>
      <c r="G57" s="254" t="s">
        <v>67</v>
      </c>
      <c r="H57" s="93"/>
    </row>
    <row r="58" spans="1:8" x14ac:dyDescent="0.25">
      <c r="A58" s="94">
        <v>46</v>
      </c>
      <c r="B58" s="93">
        <v>46</v>
      </c>
      <c r="C58" s="252" t="s">
        <v>1856</v>
      </c>
      <c r="D58" s="253" t="s">
        <v>394</v>
      </c>
      <c r="E58" s="253" t="s">
        <v>136</v>
      </c>
      <c r="F58" s="98">
        <v>71</v>
      </c>
      <c r="G58" s="254" t="s">
        <v>67</v>
      </c>
      <c r="H58" s="93"/>
    </row>
    <row r="59" spans="1:8" x14ac:dyDescent="0.25">
      <c r="A59" s="94">
        <v>47</v>
      </c>
      <c r="B59" s="93">
        <v>47</v>
      </c>
      <c r="C59" s="252" t="s">
        <v>1857</v>
      </c>
      <c r="D59" s="253" t="s">
        <v>522</v>
      </c>
      <c r="E59" s="253" t="s">
        <v>1858</v>
      </c>
      <c r="F59" s="98">
        <v>88</v>
      </c>
      <c r="G59" s="254" t="s">
        <v>31</v>
      </c>
      <c r="H59" s="93"/>
    </row>
    <row r="60" spans="1:8" x14ac:dyDescent="0.25">
      <c r="A60" s="94">
        <v>48</v>
      </c>
      <c r="B60" s="93">
        <v>48</v>
      </c>
      <c r="C60" s="252" t="s">
        <v>1859</v>
      </c>
      <c r="D60" s="253" t="s">
        <v>1860</v>
      </c>
      <c r="E60" s="253" t="s">
        <v>79</v>
      </c>
      <c r="F60" s="98">
        <v>85</v>
      </c>
      <c r="G60" s="254" t="s">
        <v>31</v>
      </c>
      <c r="H60" s="93"/>
    </row>
    <row r="61" spans="1:8" x14ac:dyDescent="0.25">
      <c r="A61" s="94">
        <v>49</v>
      </c>
      <c r="B61" s="93">
        <v>49</v>
      </c>
      <c r="C61" s="252" t="s">
        <v>1861</v>
      </c>
      <c r="D61" s="253" t="s">
        <v>1862</v>
      </c>
      <c r="E61" s="253" t="s">
        <v>79</v>
      </c>
      <c r="F61" s="98">
        <v>46</v>
      </c>
      <c r="G61" s="258" t="s">
        <v>90</v>
      </c>
      <c r="H61" s="93" t="s">
        <v>68</v>
      </c>
    </row>
    <row r="62" spans="1:8" x14ac:dyDescent="0.25">
      <c r="A62" s="94">
        <v>50</v>
      </c>
      <c r="B62" s="93">
        <v>50</v>
      </c>
      <c r="C62" s="252" t="s">
        <v>1863</v>
      </c>
      <c r="D62" s="253" t="s">
        <v>113</v>
      </c>
      <c r="E62" s="253" t="s">
        <v>162</v>
      </c>
      <c r="F62" s="98">
        <v>75</v>
      </c>
      <c r="G62" s="254" t="s">
        <v>67</v>
      </c>
      <c r="H62" s="93"/>
    </row>
    <row r="63" spans="1:8" x14ac:dyDescent="0.25">
      <c r="A63" s="94">
        <v>51</v>
      </c>
      <c r="B63" s="93">
        <v>51</v>
      </c>
      <c r="C63" s="252" t="s">
        <v>1864</v>
      </c>
      <c r="D63" s="253" t="s">
        <v>55</v>
      </c>
      <c r="E63" s="253" t="s">
        <v>1865</v>
      </c>
      <c r="F63" s="98">
        <v>82</v>
      </c>
      <c r="G63" s="254" t="s">
        <v>31</v>
      </c>
      <c r="H63" s="93"/>
    </row>
    <row r="64" spans="1:8" x14ac:dyDescent="0.25">
      <c r="A64" s="94">
        <v>52</v>
      </c>
      <c r="B64" s="93">
        <v>52</v>
      </c>
      <c r="C64" s="252" t="s">
        <v>1866</v>
      </c>
      <c r="D64" s="253" t="s">
        <v>180</v>
      </c>
      <c r="E64" s="253" t="s">
        <v>11</v>
      </c>
      <c r="F64" s="98">
        <v>89</v>
      </c>
      <c r="G64" s="254" t="s">
        <v>31</v>
      </c>
      <c r="H64" s="93"/>
    </row>
    <row r="65" spans="1:8" x14ac:dyDescent="0.25">
      <c r="A65" s="94">
        <v>53</v>
      </c>
      <c r="B65" s="93">
        <v>53</v>
      </c>
      <c r="C65" s="97" t="s">
        <v>1867</v>
      </c>
      <c r="D65" s="101" t="s">
        <v>1868</v>
      </c>
      <c r="E65" s="101" t="s">
        <v>11</v>
      </c>
      <c r="F65" s="98">
        <v>78</v>
      </c>
      <c r="G65" s="254" t="s">
        <v>67</v>
      </c>
      <c r="H65" s="93"/>
    </row>
    <row r="66" spans="1:8" x14ac:dyDescent="0.25">
      <c r="A66" s="255">
        <v>54</v>
      </c>
      <c r="B66" s="255">
        <v>54</v>
      </c>
      <c r="C66" s="256" t="s">
        <v>1869</v>
      </c>
      <c r="D66" s="257" t="s">
        <v>408</v>
      </c>
      <c r="E66" s="257" t="s">
        <v>57</v>
      </c>
      <c r="F66" s="264">
        <v>47</v>
      </c>
      <c r="G66" s="258" t="s">
        <v>90</v>
      </c>
      <c r="H66" s="255" t="s">
        <v>551</v>
      </c>
    </row>
    <row r="67" spans="1:8" x14ac:dyDescent="0.25">
      <c r="A67" s="94">
        <v>55</v>
      </c>
      <c r="B67" s="93">
        <v>55</v>
      </c>
      <c r="C67" s="252" t="s">
        <v>1870</v>
      </c>
      <c r="D67" s="253" t="s">
        <v>1871</v>
      </c>
      <c r="E67" s="253" t="s">
        <v>57</v>
      </c>
      <c r="F67" s="98">
        <v>82</v>
      </c>
      <c r="G67" s="254" t="s">
        <v>31</v>
      </c>
      <c r="H67" s="93"/>
    </row>
    <row r="68" spans="1:8" x14ac:dyDescent="0.25">
      <c r="A68" s="94">
        <v>56</v>
      </c>
      <c r="B68" s="93">
        <v>56</v>
      </c>
      <c r="C68" s="252" t="s">
        <v>1872</v>
      </c>
      <c r="D68" s="253" t="s">
        <v>206</v>
      </c>
      <c r="E68" s="253" t="s">
        <v>57</v>
      </c>
      <c r="F68" s="98">
        <v>85</v>
      </c>
      <c r="G68" s="254" t="s">
        <v>31</v>
      </c>
      <c r="H68" s="93"/>
    </row>
    <row r="69" spans="1:8" x14ac:dyDescent="0.25">
      <c r="A69" s="94">
        <v>57</v>
      </c>
      <c r="B69" s="93">
        <v>57</v>
      </c>
      <c r="C69" s="252" t="s">
        <v>1873</v>
      </c>
      <c r="D69" s="253" t="s">
        <v>19</v>
      </c>
      <c r="E69" s="253" t="s">
        <v>58</v>
      </c>
      <c r="F69" s="98">
        <v>70</v>
      </c>
      <c r="G69" s="254" t="s">
        <v>67</v>
      </c>
      <c r="H69" s="93"/>
    </row>
    <row r="70" spans="1:8" x14ac:dyDescent="0.25">
      <c r="A70" s="94">
        <v>58</v>
      </c>
      <c r="B70" s="93">
        <v>58</v>
      </c>
      <c r="C70" s="252" t="s">
        <v>1874</v>
      </c>
      <c r="D70" s="253" t="s">
        <v>250</v>
      </c>
      <c r="E70" s="253" t="s">
        <v>59</v>
      </c>
      <c r="F70" s="98">
        <v>69</v>
      </c>
      <c r="G70" s="254" t="s">
        <v>67</v>
      </c>
      <c r="H70" s="265"/>
    </row>
    <row r="71" spans="1:8" x14ac:dyDescent="0.25">
      <c r="A71" s="94">
        <v>59</v>
      </c>
      <c r="B71" s="93">
        <v>59</v>
      </c>
      <c r="C71" s="252" t="s">
        <v>1875</v>
      </c>
      <c r="D71" s="253" t="s">
        <v>395</v>
      </c>
      <c r="E71" s="253" t="s">
        <v>118</v>
      </c>
      <c r="F71" s="98">
        <v>82</v>
      </c>
      <c r="G71" s="254" t="s">
        <v>67</v>
      </c>
      <c r="H71" s="266"/>
    </row>
    <row r="72" spans="1:8" x14ac:dyDescent="0.25">
      <c r="A72" s="94">
        <v>60</v>
      </c>
      <c r="B72" s="93">
        <v>60</v>
      </c>
      <c r="C72" s="252" t="s">
        <v>1876</v>
      </c>
      <c r="D72" s="253" t="s">
        <v>18</v>
      </c>
      <c r="E72" s="253" t="s">
        <v>118</v>
      </c>
      <c r="F72" s="98">
        <v>82</v>
      </c>
      <c r="G72" s="254" t="s">
        <v>31</v>
      </c>
      <c r="H72" s="266"/>
    </row>
    <row r="73" spans="1:8" x14ac:dyDescent="0.25">
      <c r="A73" s="94">
        <v>61</v>
      </c>
      <c r="B73" s="93">
        <v>61</v>
      </c>
      <c r="C73" s="252" t="s">
        <v>1877</v>
      </c>
      <c r="D73" s="253" t="s">
        <v>1878</v>
      </c>
      <c r="E73" s="253" t="s">
        <v>5</v>
      </c>
      <c r="F73" s="98">
        <v>78</v>
      </c>
      <c r="G73" s="254" t="s">
        <v>67</v>
      </c>
      <c r="H73" s="94"/>
    </row>
    <row r="74" spans="1:8" x14ac:dyDescent="0.25">
      <c r="A74" s="94">
        <v>62</v>
      </c>
      <c r="B74" s="93">
        <v>62</v>
      </c>
      <c r="C74" s="252" t="s">
        <v>1879</v>
      </c>
      <c r="D74" s="253" t="s">
        <v>300</v>
      </c>
      <c r="E74" s="253" t="s">
        <v>141</v>
      </c>
      <c r="F74" s="98">
        <v>70</v>
      </c>
      <c r="G74" s="254" t="s">
        <v>67</v>
      </c>
      <c r="H74" s="94"/>
    </row>
    <row r="75" spans="1:8" x14ac:dyDescent="0.25">
      <c r="A75" s="94">
        <v>63</v>
      </c>
      <c r="B75" s="93">
        <v>63</v>
      </c>
      <c r="C75" s="252" t="s">
        <v>1880</v>
      </c>
      <c r="D75" s="253" t="s">
        <v>18</v>
      </c>
      <c r="E75" s="253" t="s">
        <v>143</v>
      </c>
      <c r="F75" s="98">
        <v>73</v>
      </c>
      <c r="G75" s="254" t="s">
        <v>67</v>
      </c>
      <c r="H75" s="94"/>
    </row>
    <row r="76" spans="1:8" x14ac:dyDescent="0.25">
      <c r="A76" s="94">
        <v>64</v>
      </c>
      <c r="B76" s="93">
        <v>64</v>
      </c>
      <c r="C76" s="252" t="s">
        <v>1881</v>
      </c>
      <c r="D76" s="253" t="s">
        <v>517</v>
      </c>
      <c r="E76" s="253" t="s">
        <v>166</v>
      </c>
      <c r="F76" s="98">
        <v>89</v>
      </c>
      <c r="G76" s="254" t="s">
        <v>31</v>
      </c>
      <c r="H76" s="95"/>
    </row>
    <row r="77" spans="1:8" x14ac:dyDescent="0.25">
      <c r="A77" s="94">
        <v>65</v>
      </c>
      <c r="B77" s="93">
        <v>65</v>
      </c>
      <c r="C77" s="252" t="s">
        <v>1882</v>
      </c>
      <c r="D77" s="253" t="s">
        <v>532</v>
      </c>
      <c r="E77" s="253" t="s">
        <v>304</v>
      </c>
      <c r="F77" s="98">
        <v>65</v>
      </c>
      <c r="G77" s="254" t="s">
        <v>67</v>
      </c>
      <c r="H77" s="266"/>
    </row>
    <row r="78" spans="1:8" x14ac:dyDescent="0.25">
      <c r="A78" s="94">
        <v>66</v>
      </c>
      <c r="B78" s="93">
        <v>66</v>
      </c>
      <c r="C78" s="259" t="s">
        <v>1883</v>
      </c>
      <c r="D78" s="260" t="s">
        <v>1884</v>
      </c>
      <c r="E78" s="260" t="s">
        <v>208</v>
      </c>
      <c r="F78" s="98">
        <v>0</v>
      </c>
      <c r="G78" s="254" t="s">
        <v>267</v>
      </c>
      <c r="H78" s="94" t="s">
        <v>1821</v>
      </c>
    </row>
    <row r="79" spans="1:8" x14ac:dyDescent="0.25">
      <c r="A79" s="94">
        <v>67</v>
      </c>
      <c r="B79" s="93">
        <v>67</v>
      </c>
      <c r="C79" s="252" t="s">
        <v>1885</v>
      </c>
      <c r="D79" s="253" t="s">
        <v>489</v>
      </c>
      <c r="E79" s="253" t="s">
        <v>208</v>
      </c>
      <c r="F79" s="98">
        <v>79</v>
      </c>
      <c r="G79" s="254" t="s">
        <v>67</v>
      </c>
      <c r="H79" s="93"/>
    </row>
    <row r="80" spans="1:8" x14ac:dyDescent="0.25">
      <c r="A80" s="94">
        <v>68</v>
      </c>
      <c r="B80" s="93">
        <v>68</v>
      </c>
      <c r="C80" s="267" t="s">
        <v>1886</v>
      </c>
      <c r="D80" s="268" t="s">
        <v>282</v>
      </c>
      <c r="E80" s="268" t="s">
        <v>65</v>
      </c>
      <c r="F80" s="98">
        <v>79</v>
      </c>
      <c r="G80" s="254" t="s">
        <v>67</v>
      </c>
      <c r="H80" s="93"/>
    </row>
    <row r="81" spans="1:8" x14ac:dyDescent="0.25">
      <c r="A81" s="94"/>
      <c r="B81" s="94"/>
      <c r="C81" s="247" t="s">
        <v>1887</v>
      </c>
      <c r="D81" s="250"/>
      <c r="E81" s="250"/>
      <c r="F81" s="251"/>
      <c r="G81" s="251"/>
      <c r="H81" s="94"/>
    </row>
    <row r="82" spans="1:8" x14ac:dyDescent="0.25">
      <c r="A82" s="94">
        <v>69</v>
      </c>
      <c r="B82" s="72">
        <v>1</v>
      </c>
      <c r="C82" s="269" t="s">
        <v>1888</v>
      </c>
      <c r="D82" s="270" t="s">
        <v>1889</v>
      </c>
      <c r="E82" s="271" t="s">
        <v>66</v>
      </c>
      <c r="F82" s="272">
        <v>69</v>
      </c>
      <c r="G82" s="273" t="str">
        <f>IF(F82&gt;=90,"Xuất Sắc",IF(F82&gt;=80,"Tốt",IF(F82&gt;=65,"Khá",IF(F82&gt;=50,"Trung Bình","Yếu"))))</f>
        <v>Khá</v>
      </c>
      <c r="H82" s="93"/>
    </row>
    <row r="83" spans="1:8" x14ac:dyDescent="0.25">
      <c r="A83" s="94">
        <v>70</v>
      </c>
      <c r="B83" s="72">
        <v>2</v>
      </c>
      <c r="C83" s="269" t="s">
        <v>1890</v>
      </c>
      <c r="D83" s="270" t="s">
        <v>1891</v>
      </c>
      <c r="E83" s="271" t="s">
        <v>34</v>
      </c>
      <c r="F83" s="272">
        <v>84</v>
      </c>
      <c r="G83" s="273" t="str">
        <f t="shared" ref="G83:G146" si="0">IF(F83&gt;=90,"Xuất Sắc",IF(F83&gt;=80,"Tốt",IF(F83&gt;=65,"Khá",IF(F83&gt;=50,"Trung Bình","Yếu"))))</f>
        <v>Tốt</v>
      </c>
      <c r="H83" s="93"/>
    </row>
    <row r="84" spans="1:8" x14ac:dyDescent="0.25">
      <c r="A84" s="94">
        <v>71</v>
      </c>
      <c r="B84" s="72">
        <v>3</v>
      </c>
      <c r="C84" s="269" t="s">
        <v>1892</v>
      </c>
      <c r="D84" s="270" t="s">
        <v>1893</v>
      </c>
      <c r="E84" s="271" t="s">
        <v>34</v>
      </c>
      <c r="F84" s="272">
        <v>58</v>
      </c>
      <c r="G84" s="262" t="s">
        <v>94</v>
      </c>
      <c r="H84" s="93"/>
    </row>
    <row r="85" spans="1:8" x14ac:dyDescent="0.25">
      <c r="A85" s="94">
        <v>72</v>
      </c>
      <c r="B85" s="72">
        <v>4</v>
      </c>
      <c r="C85" s="269" t="s">
        <v>1894</v>
      </c>
      <c r="D85" s="270" t="s">
        <v>273</v>
      </c>
      <c r="E85" s="271" t="s">
        <v>34</v>
      </c>
      <c r="F85" s="272">
        <v>66</v>
      </c>
      <c r="G85" s="273" t="str">
        <f t="shared" si="0"/>
        <v>Khá</v>
      </c>
      <c r="H85" s="93"/>
    </row>
    <row r="86" spans="1:8" x14ac:dyDescent="0.25">
      <c r="A86" s="94">
        <v>73</v>
      </c>
      <c r="B86" s="72">
        <v>5</v>
      </c>
      <c r="C86" s="269" t="s">
        <v>1895</v>
      </c>
      <c r="D86" s="270" t="s">
        <v>1896</v>
      </c>
      <c r="E86" s="271" t="s">
        <v>34</v>
      </c>
      <c r="F86" s="272">
        <v>64</v>
      </c>
      <c r="G86" s="262" t="s">
        <v>94</v>
      </c>
      <c r="H86" s="93"/>
    </row>
    <row r="87" spans="1:8" x14ac:dyDescent="0.25">
      <c r="A87" s="94">
        <v>74</v>
      </c>
      <c r="B87" s="72">
        <v>6</v>
      </c>
      <c r="C87" s="269" t="s">
        <v>1897</v>
      </c>
      <c r="D87" s="271" t="s">
        <v>1898</v>
      </c>
      <c r="E87" s="271" t="s">
        <v>129</v>
      </c>
      <c r="F87" s="272">
        <v>68</v>
      </c>
      <c r="G87" s="273" t="str">
        <f t="shared" si="0"/>
        <v>Khá</v>
      </c>
      <c r="H87" s="93"/>
    </row>
    <row r="88" spans="1:8" x14ac:dyDescent="0.25">
      <c r="A88" s="94">
        <v>75</v>
      </c>
      <c r="B88" s="72">
        <v>7</v>
      </c>
      <c r="C88" s="269" t="s">
        <v>1899</v>
      </c>
      <c r="D88" s="270" t="s">
        <v>18</v>
      </c>
      <c r="E88" s="271" t="s">
        <v>1900</v>
      </c>
      <c r="F88" s="272">
        <v>88</v>
      </c>
      <c r="G88" s="273" t="str">
        <f t="shared" si="0"/>
        <v>Tốt</v>
      </c>
      <c r="H88" s="93"/>
    </row>
    <row r="89" spans="1:8" x14ac:dyDescent="0.25">
      <c r="A89" s="94">
        <v>76</v>
      </c>
      <c r="B89" s="72">
        <v>8</v>
      </c>
      <c r="C89" s="269" t="s">
        <v>1901</v>
      </c>
      <c r="D89" s="270" t="s">
        <v>1902</v>
      </c>
      <c r="E89" s="271" t="s">
        <v>6</v>
      </c>
      <c r="F89" s="272">
        <v>66</v>
      </c>
      <c r="G89" s="273" t="str">
        <f t="shared" si="0"/>
        <v>Khá</v>
      </c>
      <c r="H89" s="93"/>
    </row>
    <row r="90" spans="1:8" x14ac:dyDescent="0.25">
      <c r="A90" s="94">
        <v>77</v>
      </c>
      <c r="B90" s="72">
        <v>9</v>
      </c>
      <c r="C90" s="269" t="s">
        <v>1903</v>
      </c>
      <c r="D90" s="270" t="s">
        <v>322</v>
      </c>
      <c r="E90" s="271" t="s">
        <v>256</v>
      </c>
      <c r="F90" s="272">
        <v>68</v>
      </c>
      <c r="G90" s="273" t="str">
        <f t="shared" si="0"/>
        <v>Khá</v>
      </c>
      <c r="H90" s="93"/>
    </row>
    <row r="91" spans="1:8" x14ac:dyDescent="0.25">
      <c r="A91" s="94">
        <v>78</v>
      </c>
      <c r="B91" s="72">
        <v>10</v>
      </c>
      <c r="C91" s="269" t="s">
        <v>1904</v>
      </c>
      <c r="D91" s="270" t="s">
        <v>1905</v>
      </c>
      <c r="E91" s="271" t="s">
        <v>39</v>
      </c>
      <c r="F91" s="272">
        <v>67</v>
      </c>
      <c r="G91" s="273" t="str">
        <f t="shared" si="0"/>
        <v>Khá</v>
      </c>
      <c r="H91" s="93"/>
    </row>
    <row r="92" spans="1:8" x14ac:dyDescent="0.25">
      <c r="A92" s="94">
        <v>79</v>
      </c>
      <c r="B92" s="72">
        <v>11</v>
      </c>
      <c r="C92" s="269" t="s">
        <v>1906</v>
      </c>
      <c r="D92" s="270" t="s">
        <v>297</v>
      </c>
      <c r="E92" s="271" t="s">
        <v>39</v>
      </c>
      <c r="F92" s="272">
        <v>62</v>
      </c>
      <c r="G92" s="262" t="s">
        <v>94</v>
      </c>
      <c r="H92" s="93"/>
    </row>
    <row r="93" spans="1:8" x14ac:dyDescent="0.25">
      <c r="A93" s="94">
        <v>80</v>
      </c>
      <c r="B93" s="72">
        <v>12</v>
      </c>
      <c r="C93" s="269" t="s">
        <v>1907</v>
      </c>
      <c r="D93" s="270" t="s">
        <v>353</v>
      </c>
      <c r="E93" s="271" t="s">
        <v>7</v>
      </c>
      <c r="F93" s="272">
        <v>71</v>
      </c>
      <c r="G93" s="273" t="str">
        <f t="shared" si="0"/>
        <v>Khá</v>
      </c>
      <c r="H93" s="93"/>
    </row>
    <row r="94" spans="1:8" x14ac:dyDescent="0.25">
      <c r="A94" s="94">
        <v>81</v>
      </c>
      <c r="B94" s="72">
        <v>13</v>
      </c>
      <c r="C94" s="269" t="s">
        <v>1908</v>
      </c>
      <c r="D94" s="270" t="s">
        <v>1909</v>
      </c>
      <c r="E94" s="271" t="s">
        <v>1245</v>
      </c>
      <c r="F94" s="272">
        <v>63</v>
      </c>
      <c r="G94" s="262" t="s">
        <v>94</v>
      </c>
      <c r="H94" s="93"/>
    </row>
    <row r="95" spans="1:8" x14ac:dyDescent="0.25">
      <c r="A95" s="94">
        <v>82</v>
      </c>
      <c r="B95" s="72">
        <v>14</v>
      </c>
      <c r="C95" s="269" t="s">
        <v>1910</v>
      </c>
      <c r="D95" s="270" t="s">
        <v>396</v>
      </c>
      <c r="E95" s="271" t="s">
        <v>182</v>
      </c>
      <c r="F95" s="272">
        <v>65</v>
      </c>
      <c r="G95" s="273" t="str">
        <f t="shared" si="0"/>
        <v>Khá</v>
      </c>
      <c r="H95" s="93"/>
    </row>
    <row r="96" spans="1:8" x14ac:dyDescent="0.25">
      <c r="A96" s="94">
        <v>83</v>
      </c>
      <c r="B96" s="274">
        <v>15</v>
      </c>
      <c r="C96" s="275" t="s">
        <v>1911</v>
      </c>
      <c r="D96" s="276" t="s">
        <v>18</v>
      </c>
      <c r="E96" s="277" t="s">
        <v>41</v>
      </c>
      <c r="F96" s="278">
        <v>43</v>
      </c>
      <c r="G96" s="279" t="str">
        <f t="shared" si="0"/>
        <v>Yếu</v>
      </c>
      <c r="H96" s="255" t="s">
        <v>551</v>
      </c>
    </row>
    <row r="97" spans="1:8" x14ac:dyDescent="0.25">
      <c r="A97" s="94">
        <v>84</v>
      </c>
      <c r="B97" s="72">
        <v>16</v>
      </c>
      <c r="C97" s="269" t="s">
        <v>1912</v>
      </c>
      <c r="D97" s="270" t="s">
        <v>203</v>
      </c>
      <c r="E97" s="271" t="s">
        <v>45</v>
      </c>
      <c r="F97" s="272">
        <v>65</v>
      </c>
      <c r="G97" s="273" t="str">
        <f t="shared" si="0"/>
        <v>Khá</v>
      </c>
      <c r="H97" s="93"/>
    </row>
    <row r="98" spans="1:8" x14ac:dyDescent="0.25">
      <c r="A98" s="94">
        <v>85</v>
      </c>
      <c r="B98" s="274">
        <v>17</v>
      </c>
      <c r="C98" s="275" t="s">
        <v>1913</v>
      </c>
      <c r="D98" s="276" t="s">
        <v>251</v>
      </c>
      <c r="E98" s="277" t="s">
        <v>45</v>
      </c>
      <c r="F98" s="278">
        <v>40</v>
      </c>
      <c r="G98" s="279" t="str">
        <f t="shared" si="0"/>
        <v>Yếu</v>
      </c>
      <c r="H98" s="255" t="s">
        <v>551</v>
      </c>
    </row>
    <row r="99" spans="1:8" x14ac:dyDescent="0.25">
      <c r="A99" s="94">
        <v>86</v>
      </c>
      <c r="B99" s="72">
        <v>18</v>
      </c>
      <c r="C99" s="269" t="s">
        <v>1914</v>
      </c>
      <c r="D99" s="270" t="s">
        <v>74</v>
      </c>
      <c r="E99" s="271" t="s">
        <v>45</v>
      </c>
      <c r="F99" s="272">
        <v>56</v>
      </c>
      <c r="G99" s="262" t="s">
        <v>94</v>
      </c>
      <c r="H99" s="93"/>
    </row>
    <row r="100" spans="1:8" x14ac:dyDescent="0.25">
      <c r="A100" s="94">
        <v>87</v>
      </c>
      <c r="B100" s="72">
        <v>19</v>
      </c>
      <c r="C100" s="269" t="s">
        <v>1915</v>
      </c>
      <c r="D100" s="270" t="s">
        <v>242</v>
      </c>
      <c r="E100" s="271" t="s">
        <v>212</v>
      </c>
      <c r="F100" s="272">
        <v>67</v>
      </c>
      <c r="G100" s="273" t="str">
        <f t="shared" si="0"/>
        <v>Khá</v>
      </c>
      <c r="H100" s="93"/>
    </row>
    <row r="101" spans="1:8" x14ac:dyDescent="0.25">
      <c r="A101" s="94">
        <v>88</v>
      </c>
      <c r="B101" s="72">
        <v>20</v>
      </c>
      <c r="C101" s="269" t="s">
        <v>1916</v>
      </c>
      <c r="D101" s="270" t="s">
        <v>102</v>
      </c>
      <c r="E101" s="271" t="s">
        <v>470</v>
      </c>
      <c r="F101" s="272">
        <v>67</v>
      </c>
      <c r="G101" s="273" t="str">
        <f t="shared" si="0"/>
        <v>Khá</v>
      </c>
      <c r="H101" s="93"/>
    </row>
    <row r="102" spans="1:8" x14ac:dyDescent="0.25">
      <c r="A102" s="94">
        <v>89</v>
      </c>
      <c r="B102" s="72">
        <v>21</v>
      </c>
      <c r="C102" s="269" t="s">
        <v>1917</v>
      </c>
      <c r="D102" s="270" t="s">
        <v>18</v>
      </c>
      <c r="E102" s="271" t="s">
        <v>21</v>
      </c>
      <c r="F102" s="272">
        <v>66</v>
      </c>
      <c r="G102" s="273" t="str">
        <f t="shared" si="0"/>
        <v>Khá</v>
      </c>
      <c r="H102" s="93"/>
    </row>
    <row r="103" spans="1:8" x14ac:dyDescent="0.25">
      <c r="A103" s="94">
        <v>90</v>
      </c>
      <c r="B103" s="274">
        <v>22</v>
      </c>
      <c r="C103" s="280" t="s">
        <v>1918</v>
      </c>
      <c r="D103" s="276" t="s">
        <v>199</v>
      </c>
      <c r="E103" s="277" t="s">
        <v>21</v>
      </c>
      <c r="F103" s="278">
        <v>53</v>
      </c>
      <c r="G103" s="262" t="s">
        <v>94</v>
      </c>
      <c r="H103" s="255" t="s">
        <v>551</v>
      </c>
    </row>
    <row r="104" spans="1:8" x14ac:dyDescent="0.25">
      <c r="A104" s="94">
        <v>91</v>
      </c>
      <c r="B104" s="72">
        <v>23</v>
      </c>
      <c r="C104" s="269" t="s">
        <v>1919</v>
      </c>
      <c r="D104" s="271" t="s">
        <v>64</v>
      </c>
      <c r="E104" s="271" t="s">
        <v>96</v>
      </c>
      <c r="F104" s="272">
        <v>70</v>
      </c>
      <c r="G104" s="273" t="str">
        <f t="shared" si="0"/>
        <v>Khá</v>
      </c>
      <c r="H104" s="93"/>
    </row>
    <row r="105" spans="1:8" x14ac:dyDescent="0.25">
      <c r="A105" s="94">
        <v>92</v>
      </c>
      <c r="B105" s="72">
        <v>24</v>
      </c>
      <c r="C105" s="269" t="s">
        <v>1920</v>
      </c>
      <c r="D105" s="270" t="s">
        <v>344</v>
      </c>
      <c r="E105" s="271" t="s">
        <v>98</v>
      </c>
      <c r="F105" s="272">
        <v>55</v>
      </c>
      <c r="G105" s="262" t="s">
        <v>94</v>
      </c>
      <c r="H105" s="93"/>
    </row>
    <row r="106" spans="1:8" x14ac:dyDescent="0.25">
      <c r="A106" s="94">
        <v>93</v>
      </c>
      <c r="B106" s="72">
        <v>25</v>
      </c>
      <c r="C106" s="269" t="s">
        <v>1921</v>
      </c>
      <c r="D106" s="270" t="s">
        <v>367</v>
      </c>
      <c r="E106" s="271" t="s">
        <v>8</v>
      </c>
      <c r="F106" s="272">
        <v>86</v>
      </c>
      <c r="G106" s="273" t="str">
        <f t="shared" si="0"/>
        <v>Tốt</v>
      </c>
      <c r="H106" s="93"/>
    </row>
    <row r="107" spans="1:8" x14ac:dyDescent="0.25">
      <c r="A107" s="94">
        <v>94</v>
      </c>
      <c r="B107" s="72">
        <v>26</v>
      </c>
      <c r="C107" s="269" t="s">
        <v>1922</v>
      </c>
      <c r="D107" s="270" t="s">
        <v>406</v>
      </c>
      <c r="E107" s="271" t="s">
        <v>8</v>
      </c>
      <c r="F107" s="272">
        <v>52</v>
      </c>
      <c r="G107" s="262" t="s">
        <v>94</v>
      </c>
      <c r="H107" s="93"/>
    </row>
    <row r="108" spans="1:8" x14ac:dyDescent="0.25">
      <c r="A108" s="94">
        <v>95</v>
      </c>
      <c r="B108" s="72">
        <v>27</v>
      </c>
      <c r="C108" s="269" t="s">
        <v>1923</v>
      </c>
      <c r="D108" s="270" t="s">
        <v>1422</v>
      </c>
      <c r="E108" s="271" t="s">
        <v>8</v>
      </c>
      <c r="F108" s="272">
        <v>73</v>
      </c>
      <c r="G108" s="273" t="str">
        <f t="shared" si="0"/>
        <v>Khá</v>
      </c>
      <c r="H108" s="93"/>
    </row>
    <row r="109" spans="1:8" x14ac:dyDescent="0.25">
      <c r="A109" s="94">
        <v>96</v>
      </c>
      <c r="B109" s="72">
        <v>28</v>
      </c>
      <c r="C109" s="269" t="s">
        <v>1924</v>
      </c>
      <c r="D109" s="270" t="s">
        <v>353</v>
      </c>
      <c r="E109" s="271" t="s">
        <v>8</v>
      </c>
      <c r="F109" s="272">
        <v>88</v>
      </c>
      <c r="G109" s="273" t="str">
        <f t="shared" si="0"/>
        <v>Tốt</v>
      </c>
      <c r="H109" s="93"/>
    </row>
    <row r="110" spans="1:8" x14ac:dyDescent="0.25">
      <c r="A110" s="94">
        <v>97</v>
      </c>
      <c r="B110" s="72">
        <v>29</v>
      </c>
      <c r="C110" s="269" t="s">
        <v>1925</v>
      </c>
      <c r="D110" s="270" t="s">
        <v>161</v>
      </c>
      <c r="E110" s="271" t="s">
        <v>491</v>
      </c>
      <c r="F110" s="272">
        <v>65</v>
      </c>
      <c r="G110" s="273" t="str">
        <f t="shared" si="0"/>
        <v>Khá</v>
      </c>
      <c r="H110" s="93"/>
    </row>
    <row r="111" spans="1:8" x14ac:dyDescent="0.25">
      <c r="A111" s="255">
        <v>98</v>
      </c>
      <c r="B111" s="274">
        <v>30</v>
      </c>
      <c r="C111" s="280" t="s">
        <v>1926</v>
      </c>
      <c r="D111" s="277" t="s">
        <v>1927</v>
      </c>
      <c r="E111" s="277" t="s">
        <v>79</v>
      </c>
      <c r="F111" s="278">
        <v>52</v>
      </c>
      <c r="G111" s="258" t="s">
        <v>94</v>
      </c>
      <c r="H111" s="258" t="s">
        <v>1928</v>
      </c>
    </row>
    <row r="112" spans="1:8" x14ac:dyDescent="0.25">
      <c r="A112" s="94">
        <v>99</v>
      </c>
      <c r="B112" s="72">
        <v>31</v>
      </c>
      <c r="C112" s="281" t="s">
        <v>1929</v>
      </c>
      <c r="D112" s="271" t="s">
        <v>329</v>
      </c>
      <c r="E112" s="271" t="s">
        <v>230</v>
      </c>
      <c r="F112" s="272">
        <v>70</v>
      </c>
      <c r="G112" s="273" t="str">
        <f t="shared" si="0"/>
        <v>Khá</v>
      </c>
      <c r="H112" s="93"/>
    </row>
    <row r="113" spans="1:8" x14ac:dyDescent="0.25">
      <c r="A113" s="94">
        <v>100</v>
      </c>
      <c r="B113" s="72">
        <v>32</v>
      </c>
      <c r="C113" s="281" t="s">
        <v>1930</v>
      </c>
      <c r="D113" s="271" t="s">
        <v>205</v>
      </c>
      <c r="E113" s="271" t="s">
        <v>22</v>
      </c>
      <c r="F113" s="272">
        <v>65</v>
      </c>
      <c r="G113" s="273" t="str">
        <f t="shared" si="0"/>
        <v>Khá</v>
      </c>
      <c r="H113" s="93"/>
    </row>
    <row r="114" spans="1:8" x14ac:dyDescent="0.25">
      <c r="A114" s="94">
        <v>101</v>
      </c>
      <c r="B114" s="72">
        <v>33</v>
      </c>
      <c r="C114" s="281" t="s">
        <v>1931</v>
      </c>
      <c r="D114" s="271" t="s">
        <v>205</v>
      </c>
      <c r="E114" s="271" t="s">
        <v>22</v>
      </c>
      <c r="F114" s="272">
        <v>61</v>
      </c>
      <c r="G114" s="262" t="s">
        <v>94</v>
      </c>
      <c r="H114" s="93"/>
    </row>
    <row r="115" spans="1:8" x14ac:dyDescent="0.25">
      <c r="A115" s="94">
        <v>102</v>
      </c>
      <c r="B115" s="72">
        <v>34</v>
      </c>
      <c r="C115" s="281" t="s">
        <v>1932</v>
      </c>
      <c r="D115" s="271" t="s">
        <v>1933</v>
      </c>
      <c r="E115" s="271" t="s">
        <v>177</v>
      </c>
      <c r="F115" s="272">
        <v>80</v>
      </c>
      <c r="G115" s="273" t="str">
        <f t="shared" si="0"/>
        <v>Tốt</v>
      </c>
      <c r="H115" s="93"/>
    </row>
    <row r="116" spans="1:8" x14ac:dyDescent="0.25">
      <c r="A116" s="94">
        <v>103</v>
      </c>
      <c r="B116" s="72">
        <v>35</v>
      </c>
      <c r="C116" s="281" t="s">
        <v>1934</v>
      </c>
      <c r="D116" s="271" t="s">
        <v>1935</v>
      </c>
      <c r="E116" s="271" t="s">
        <v>151</v>
      </c>
      <c r="F116" s="272">
        <v>74</v>
      </c>
      <c r="G116" s="273" t="str">
        <f t="shared" si="0"/>
        <v>Khá</v>
      </c>
      <c r="H116" s="93"/>
    </row>
    <row r="117" spans="1:8" x14ac:dyDescent="0.25">
      <c r="A117" s="94">
        <v>104</v>
      </c>
      <c r="B117" s="72">
        <v>36</v>
      </c>
      <c r="C117" s="281" t="s">
        <v>1936</v>
      </c>
      <c r="D117" s="271" t="s">
        <v>473</v>
      </c>
      <c r="E117" s="271" t="s">
        <v>151</v>
      </c>
      <c r="F117" s="272">
        <v>67</v>
      </c>
      <c r="G117" s="273" t="str">
        <f t="shared" si="0"/>
        <v>Khá</v>
      </c>
      <c r="H117" s="93"/>
    </row>
    <row r="118" spans="1:8" x14ac:dyDescent="0.25">
      <c r="A118" s="94">
        <v>105</v>
      </c>
      <c r="B118" s="72">
        <v>37</v>
      </c>
      <c r="C118" s="281" t="s">
        <v>1937</v>
      </c>
      <c r="D118" s="271" t="s">
        <v>1938</v>
      </c>
      <c r="E118" s="271" t="s">
        <v>162</v>
      </c>
      <c r="F118" s="272">
        <v>62</v>
      </c>
      <c r="G118" s="262" t="s">
        <v>94</v>
      </c>
      <c r="H118" s="93"/>
    </row>
    <row r="119" spans="1:8" x14ac:dyDescent="0.25">
      <c r="A119" s="94">
        <v>106</v>
      </c>
      <c r="B119" s="72">
        <v>38</v>
      </c>
      <c r="C119" s="281" t="s">
        <v>1939</v>
      </c>
      <c r="D119" s="271" t="s">
        <v>1940</v>
      </c>
      <c r="E119" s="271" t="s">
        <v>162</v>
      </c>
      <c r="F119" s="272">
        <v>62</v>
      </c>
      <c r="G119" s="262" t="s">
        <v>94</v>
      </c>
      <c r="H119" s="99"/>
    </row>
    <row r="120" spans="1:8" x14ac:dyDescent="0.25">
      <c r="A120" s="94">
        <v>107</v>
      </c>
      <c r="B120" s="72">
        <v>39</v>
      </c>
      <c r="C120" s="281" t="s">
        <v>1941</v>
      </c>
      <c r="D120" s="271" t="s">
        <v>537</v>
      </c>
      <c r="E120" s="271" t="s">
        <v>138</v>
      </c>
      <c r="F120" s="272">
        <v>57</v>
      </c>
      <c r="G120" s="262" t="s">
        <v>94</v>
      </c>
      <c r="H120" s="282"/>
    </row>
    <row r="121" spans="1:8" x14ac:dyDescent="0.25">
      <c r="A121" s="94">
        <v>108</v>
      </c>
      <c r="B121" s="72">
        <v>40</v>
      </c>
      <c r="C121" s="281" t="s">
        <v>1942</v>
      </c>
      <c r="D121" s="271" t="s">
        <v>216</v>
      </c>
      <c r="E121" s="271" t="s">
        <v>9</v>
      </c>
      <c r="F121" s="272">
        <v>57</v>
      </c>
      <c r="G121" s="262" t="s">
        <v>94</v>
      </c>
      <c r="H121" s="77"/>
    </row>
    <row r="122" spans="1:8" x14ac:dyDescent="0.25">
      <c r="A122" s="94">
        <v>109</v>
      </c>
      <c r="B122" s="72">
        <v>41</v>
      </c>
      <c r="C122" s="281" t="s">
        <v>1943</v>
      </c>
      <c r="D122" s="271" t="s">
        <v>1944</v>
      </c>
      <c r="E122" s="271" t="s">
        <v>10</v>
      </c>
      <c r="F122" s="272">
        <v>71</v>
      </c>
      <c r="G122" s="273" t="str">
        <f t="shared" si="0"/>
        <v>Khá</v>
      </c>
      <c r="H122" s="77"/>
    </row>
    <row r="123" spans="1:8" x14ac:dyDescent="0.25">
      <c r="A123" s="94">
        <v>110</v>
      </c>
      <c r="B123" s="77">
        <v>42</v>
      </c>
      <c r="C123" s="85" t="s">
        <v>1945</v>
      </c>
      <c r="D123" s="86" t="s">
        <v>1946</v>
      </c>
      <c r="E123" s="86" t="s">
        <v>514</v>
      </c>
      <c r="F123" s="87">
        <v>69</v>
      </c>
      <c r="G123" s="273" t="str">
        <f t="shared" si="0"/>
        <v>Khá</v>
      </c>
      <c r="H123" s="77"/>
    </row>
    <row r="124" spans="1:8" x14ac:dyDescent="0.25">
      <c r="A124" s="94">
        <v>111</v>
      </c>
      <c r="B124" s="93">
        <v>43</v>
      </c>
      <c r="C124" s="93" t="s">
        <v>1947</v>
      </c>
      <c r="D124" s="100" t="s">
        <v>244</v>
      </c>
      <c r="E124" s="100" t="s">
        <v>11</v>
      </c>
      <c r="F124" s="98">
        <v>62</v>
      </c>
      <c r="G124" s="262" t="s">
        <v>94</v>
      </c>
      <c r="H124" s="93"/>
    </row>
    <row r="125" spans="1:8" x14ac:dyDescent="0.25">
      <c r="A125" s="94">
        <v>112</v>
      </c>
      <c r="B125" s="255">
        <v>44</v>
      </c>
      <c r="C125" s="283" t="s">
        <v>1948</v>
      </c>
      <c r="D125" s="283" t="s">
        <v>1949</v>
      </c>
      <c r="E125" s="284" t="s">
        <v>11</v>
      </c>
      <c r="F125" s="264">
        <v>45</v>
      </c>
      <c r="G125" s="279" t="str">
        <f t="shared" si="0"/>
        <v>Yếu</v>
      </c>
      <c r="H125" s="255" t="s">
        <v>68</v>
      </c>
    </row>
    <row r="126" spans="1:8" x14ac:dyDescent="0.25">
      <c r="A126" s="94">
        <v>113</v>
      </c>
      <c r="B126" s="93">
        <v>45</v>
      </c>
      <c r="C126" s="91" t="s">
        <v>1950</v>
      </c>
      <c r="D126" s="80" t="s">
        <v>76</v>
      </c>
      <c r="E126" s="80" t="s">
        <v>279</v>
      </c>
      <c r="F126" s="98">
        <v>65</v>
      </c>
      <c r="G126" s="273" t="str">
        <f t="shared" si="0"/>
        <v>Khá</v>
      </c>
      <c r="H126" s="93"/>
    </row>
    <row r="127" spans="1:8" x14ac:dyDescent="0.25">
      <c r="A127" s="94">
        <v>114</v>
      </c>
      <c r="B127" s="93">
        <v>46</v>
      </c>
      <c r="C127" s="91" t="s">
        <v>1951</v>
      </c>
      <c r="D127" s="80" t="s">
        <v>300</v>
      </c>
      <c r="E127" s="100" t="s">
        <v>515</v>
      </c>
      <c r="F127" s="98">
        <v>60</v>
      </c>
      <c r="G127" s="262" t="s">
        <v>94</v>
      </c>
      <c r="H127" s="93"/>
    </row>
    <row r="128" spans="1:8" x14ac:dyDescent="0.25">
      <c r="A128" s="94">
        <v>115</v>
      </c>
      <c r="B128" s="93">
        <v>47</v>
      </c>
      <c r="C128" s="91" t="s">
        <v>1952</v>
      </c>
      <c r="D128" s="80" t="s">
        <v>1008</v>
      </c>
      <c r="E128" s="100" t="s">
        <v>57</v>
      </c>
      <c r="F128" s="98">
        <v>90</v>
      </c>
      <c r="G128" s="273" t="str">
        <f t="shared" si="0"/>
        <v>Xuất Sắc</v>
      </c>
      <c r="H128" s="93"/>
    </row>
    <row r="129" spans="1:8" x14ac:dyDescent="0.25">
      <c r="A129" s="94">
        <v>116</v>
      </c>
      <c r="B129" s="93">
        <v>48</v>
      </c>
      <c r="C129" s="91" t="s">
        <v>1953</v>
      </c>
      <c r="D129" s="80" t="s">
        <v>1954</v>
      </c>
      <c r="E129" s="80" t="s">
        <v>58</v>
      </c>
      <c r="F129" s="98">
        <v>70</v>
      </c>
      <c r="G129" s="273" t="str">
        <f t="shared" si="0"/>
        <v>Khá</v>
      </c>
      <c r="H129" s="93"/>
    </row>
    <row r="130" spans="1:8" x14ac:dyDescent="0.25">
      <c r="A130" s="94">
        <v>117</v>
      </c>
      <c r="B130" s="93">
        <v>49</v>
      </c>
      <c r="C130" s="91" t="s">
        <v>1955</v>
      </c>
      <c r="D130" s="80" t="s">
        <v>1956</v>
      </c>
      <c r="E130" s="100" t="s">
        <v>58</v>
      </c>
      <c r="F130" s="98">
        <v>72</v>
      </c>
      <c r="G130" s="273" t="str">
        <f t="shared" si="0"/>
        <v>Khá</v>
      </c>
      <c r="H130" s="93"/>
    </row>
    <row r="131" spans="1:8" x14ac:dyDescent="0.25">
      <c r="A131" s="94">
        <v>118</v>
      </c>
      <c r="B131" s="93">
        <v>50</v>
      </c>
      <c r="C131" s="91" t="s">
        <v>1957</v>
      </c>
      <c r="D131" s="80" t="s">
        <v>1958</v>
      </c>
      <c r="E131" s="100" t="s">
        <v>178</v>
      </c>
      <c r="F131" s="98">
        <v>84</v>
      </c>
      <c r="G131" s="273" t="str">
        <f t="shared" si="0"/>
        <v>Tốt</v>
      </c>
      <c r="H131" s="93"/>
    </row>
    <row r="132" spans="1:8" x14ac:dyDescent="0.25">
      <c r="A132" s="94">
        <v>119</v>
      </c>
      <c r="B132" s="93">
        <v>51</v>
      </c>
      <c r="C132" s="91" t="s">
        <v>1959</v>
      </c>
      <c r="D132" s="80" t="s">
        <v>63</v>
      </c>
      <c r="E132" s="100" t="s">
        <v>59</v>
      </c>
      <c r="F132" s="98">
        <v>58</v>
      </c>
      <c r="G132" s="262" t="s">
        <v>94</v>
      </c>
      <c r="H132" s="93"/>
    </row>
    <row r="133" spans="1:8" x14ac:dyDescent="0.25">
      <c r="A133" s="94">
        <v>120</v>
      </c>
      <c r="B133" s="93">
        <v>52</v>
      </c>
      <c r="C133" s="91" t="s">
        <v>1960</v>
      </c>
      <c r="D133" s="80" t="s">
        <v>489</v>
      </c>
      <c r="E133" s="100" t="s">
        <v>118</v>
      </c>
      <c r="F133" s="98">
        <v>57</v>
      </c>
      <c r="G133" s="262" t="s">
        <v>94</v>
      </c>
      <c r="H133" s="93"/>
    </row>
    <row r="134" spans="1:8" x14ac:dyDescent="0.25">
      <c r="A134" s="94">
        <v>121</v>
      </c>
      <c r="B134" s="93">
        <v>53</v>
      </c>
      <c r="C134" s="91" t="s">
        <v>1961</v>
      </c>
      <c r="D134" s="91" t="s">
        <v>1962</v>
      </c>
      <c r="E134" s="100" t="s">
        <v>119</v>
      </c>
      <c r="F134" s="98">
        <v>65</v>
      </c>
      <c r="G134" s="273" t="str">
        <f t="shared" si="0"/>
        <v>Khá</v>
      </c>
      <c r="H134" s="93"/>
    </row>
    <row r="135" spans="1:8" x14ac:dyDescent="0.25">
      <c r="A135" s="94">
        <v>122</v>
      </c>
      <c r="B135" s="93">
        <v>54</v>
      </c>
      <c r="C135" s="285" t="s">
        <v>1963</v>
      </c>
      <c r="D135" s="100" t="s">
        <v>1964</v>
      </c>
      <c r="E135" s="100" t="s">
        <v>119</v>
      </c>
      <c r="F135" s="98">
        <v>68</v>
      </c>
      <c r="G135" s="273" t="str">
        <f t="shared" si="0"/>
        <v>Khá</v>
      </c>
      <c r="H135" s="93"/>
    </row>
    <row r="136" spans="1:8" x14ac:dyDescent="0.25">
      <c r="A136" s="94">
        <v>123</v>
      </c>
      <c r="B136" s="77">
        <v>55</v>
      </c>
      <c r="C136" s="84" t="s">
        <v>1965</v>
      </c>
      <c r="D136" s="286" t="s">
        <v>525</v>
      </c>
      <c r="E136" s="86" t="s">
        <v>12</v>
      </c>
      <c r="F136" s="87">
        <v>57</v>
      </c>
      <c r="G136" s="262" t="s">
        <v>94</v>
      </c>
      <c r="H136" s="287"/>
    </row>
    <row r="137" spans="1:8" x14ac:dyDescent="0.25">
      <c r="A137" s="94">
        <v>124</v>
      </c>
      <c r="B137" s="77">
        <v>56</v>
      </c>
      <c r="C137" s="82" t="s">
        <v>1966</v>
      </c>
      <c r="D137" s="80" t="s">
        <v>233</v>
      </c>
      <c r="E137" s="80" t="s">
        <v>12</v>
      </c>
      <c r="F137" s="87">
        <v>77</v>
      </c>
      <c r="G137" s="273" t="str">
        <f t="shared" si="0"/>
        <v>Khá</v>
      </c>
      <c r="H137" s="288"/>
    </row>
    <row r="138" spans="1:8" x14ac:dyDescent="0.25">
      <c r="A138" s="94">
        <v>125</v>
      </c>
      <c r="B138" s="77">
        <v>57</v>
      </c>
      <c r="C138" s="85" t="s">
        <v>1967</v>
      </c>
      <c r="D138" s="86" t="s">
        <v>1968</v>
      </c>
      <c r="E138" s="86" t="s">
        <v>12</v>
      </c>
      <c r="F138" s="87">
        <v>74</v>
      </c>
      <c r="G138" s="273" t="str">
        <f t="shared" si="0"/>
        <v>Khá</v>
      </c>
      <c r="H138" s="288"/>
    </row>
    <row r="139" spans="1:8" x14ac:dyDescent="0.25">
      <c r="A139" s="94">
        <v>126</v>
      </c>
      <c r="B139" s="77">
        <v>58</v>
      </c>
      <c r="C139" s="84" t="s">
        <v>1969</v>
      </c>
      <c r="D139" s="286" t="s">
        <v>253</v>
      </c>
      <c r="E139" s="286" t="s">
        <v>399</v>
      </c>
      <c r="F139" s="83">
        <v>64</v>
      </c>
      <c r="G139" s="262" t="s">
        <v>94</v>
      </c>
      <c r="H139" s="60"/>
    </row>
    <row r="140" spans="1:8" x14ac:dyDescent="0.25">
      <c r="A140" s="94">
        <v>127</v>
      </c>
      <c r="B140" s="77">
        <v>59</v>
      </c>
      <c r="C140" s="84" t="s">
        <v>1970</v>
      </c>
      <c r="D140" s="286" t="s">
        <v>168</v>
      </c>
      <c r="E140" s="286" t="s">
        <v>141</v>
      </c>
      <c r="F140" s="83">
        <v>72</v>
      </c>
      <c r="G140" s="273" t="str">
        <f t="shared" si="0"/>
        <v>Khá</v>
      </c>
      <c r="H140" s="60"/>
    </row>
    <row r="141" spans="1:8" x14ac:dyDescent="0.25">
      <c r="A141" s="94">
        <v>128</v>
      </c>
      <c r="B141" s="77">
        <v>60</v>
      </c>
      <c r="C141" s="84" t="s">
        <v>1971</v>
      </c>
      <c r="D141" s="286" t="s">
        <v>18</v>
      </c>
      <c r="E141" s="286" t="s">
        <v>28</v>
      </c>
      <c r="F141" s="83">
        <v>68</v>
      </c>
      <c r="G141" s="273" t="str">
        <f t="shared" si="0"/>
        <v>Khá</v>
      </c>
      <c r="H141" s="60"/>
    </row>
    <row r="142" spans="1:8" x14ac:dyDescent="0.25">
      <c r="A142" s="94">
        <v>129</v>
      </c>
      <c r="B142" s="77">
        <v>61</v>
      </c>
      <c r="C142" s="82" t="s">
        <v>1972</v>
      </c>
      <c r="D142" s="80" t="s">
        <v>1973</v>
      </c>
      <c r="E142" s="286" t="s">
        <v>1974</v>
      </c>
      <c r="F142" s="83">
        <v>76</v>
      </c>
      <c r="G142" s="273" t="str">
        <f t="shared" si="0"/>
        <v>Khá</v>
      </c>
      <c r="H142" s="289"/>
    </row>
    <row r="143" spans="1:8" x14ac:dyDescent="0.25">
      <c r="A143" s="94">
        <v>130</v>
      </c>
      <c r="B143" s="77">
        <v>62</v>
      </c>
      <c r="C143" s="82" t="s">
        <v>1975</v>
      </c>
      <c r="D143" s="80" t="s">
        <v>1976</v>
      </c>
      <c r="E143" s="80" t="s">
        <v>166</v>
      </c>
      <c r="F143" s="87">
        <v>81</v>
      </c>
      <c r="G143" s="273" t="str">
        <f t="shared" si="0"/>
        <v>Tốt</v>
      </c>
      <c r="H143" s="288"/>
    </row>
    <row r="144" spans="1:8" x14ac:dyDescent="0.25">
      <c r="A144" s="94">
        <v>131</v>
      </c>
      <c r="B144" s="93">
        <v>63</v>
      </c>
      <c r="C144" s="93" t="s">
        <v>1977</v>
      </c>
      <c r="D144" s="100" t="s">
        <v>539</v>
      </c>
      <c r="E144" s="100" t="s">
        <v>166</v>
      </c>
      <c r="F144" s="98">
        <v>65</v>
      </c>
      <c r="G144" s="273" t="str">
        <f t="shared" si="0"/>
        <v>Khá</v>
      </c>
      <c r="H144" s="93"/>
    </row>
    <row r="145" spans="1:8" x14ac:dyDescent="0.25">
      <c r="A145" s="94">
        <v>132</v>
      </c>
      <c r="B145" s="93">
        <v>64</v>
      </c>
      <c r="C145" s="93" t="s">
        <v>1978</v>
      </c>
      <c r="D145" s="100" t="s">
        <v>1979</v>
      </c>
      <c r="E145" s="100" t="s">
        <v>65</v>
      </c>
      <c r="F145" s="98">
        <v>90</v>
      </c>
      <c r="G145" s="273" t="str">
        <f>IF(F145&gt;=90,"Xuất Sắc",IF(F145&gt;=80,"Tốt",IF(F145&gt;=65,"Khá",IF(F145&gt;=50,"Trung Bình","Yếu"))))</f>
        <v>Xuất Sắc</v>
      </c>
      <c r="H145" s="93"/>
    </row>
    <row r="146" spans="1:8" x14ac:dyDescent="0.25">
      <c r="A146" s="94">
        <v>133</v>
      </c>
      <c r="B146" s="72">
        <v>65</v>
      </c>
      <c r="C146" s="73" t="s">
        <v>1980</v>
      </c>
      <c r="D146" s="80" t="s">
        <v>42</v>
      </c>
      <c r="E146" s="80" t="s">
        <v>65</v>
      </c>
      <c r="F146" s="79">
        <v>79</v>
      </c>
      <c r="G146" s="273" t="str">
        <f t="shared" si="0"/>
        <v>Khá</v>
      </c>
      <c r="H146" s="72"/>
    </row>
    <row r="147" spans="1:8" x14ac:dyDescent="0.25">
      <c r="A147" s="94">
        <v>134</v>
      </c>
      <c r="B147" s="93">
        <v>66</v>
      </c>
      <c r="C147" s="290" t="s">
        <v>1981</v>
      </c>
      <c r="D147" s="291" t="s">
        <v>330</v>
      </c>
      <c r="E147" s="100" t="s">
        <v>325</v>
      </c>
      <c r="F147" s="98">
        <v>59</v>
      </c>
      <c r="G147" s="262" t="s">
        <v>94</v>
      </c>
      <c r="H147" s="93"/>
    </row>
    <row r="148" spans="1:8" x14ac:dyDescent="0.25">
      <c r="A148" s="104"/>
      <c r="B148" s="104"/>
      <c r="C148" s="104"/>
      <c r="D148" s="44"/>
      <c r="E148" s="44"/>
      <c r="F148" s="104"/>
      <c r="G148" s="104"/>
      <c r="H148" s="104"/>
    </row>
    <row r="149" spans="1:8" x14ac:dyDescent="0.25">
      <c r="A149" s="104"/>
      <c r="B149" s="104"/>
      <c r="C149" s="292" t="s">
        <v>442</v>
      </c>
      <c r="D149" s="293" t="s">
        <v>443</v>
      </c>
      <c r="E149" s="44"/>
      <c r="F149" s="104"/>
      <c r="G149" s="104"/>
      <c r="H149" s="104"/>
    </row>
    <row r="150" spans="1:8" x14ac:dyDescent="0.25">
      <c r="A150" s="104"/>
      <c r="B150" s="104"/>
      <c r="C150" s="294" t="s">
        <v>71</v>
      </c>
      <c r="D150" s="93">
        <f>COUNTIF(G13:G147,"Xuất sắc")</f>
        <v>8</v>
      </c>
      <c r="E150" s="44"/>
      <c r="F150" s="104"/>
      <c r="G150" s="104"/>
      <c r="H150" s="104"/>
    </row>
    <row r="151" spans="1:8" x14ac:dyDescent="0.25">
      <c r="A151" s="104"/>
      <c r="B151" s="104"/>
      <c r="C151" s="295" t="s">
        <v>31</v>
      </c>
      <c r="D151" s="93">
        <f>COUNTIF(G13:G147,"Tốt")</f>
        <v>32</v>
      </c>
      <c r="E151" s="44"/>
      <c r="F151" s="104"/>
      <c r="G151" s="104"/>
      <c r="H151" s="104"/>
    </row>
    <row r="152" spans="1:8" x14ac:dyDescent="0.25">
      <c r="A152" s="104"/>
      <c r="B152" s="104"/>
      <c r="C152" s="295" t="s">
        <v>67</v>
      </c>
      <c r="D152" s="93">
        <f>COUNTIF(G13:G147,"Khá")</f>
        <v>56</v>
      </c>
      <c r="E152" s="44"/>
      <c r="F152" s="104"/>
      <c r="G152" s="104"/>
      <c r="H152" s="104"/>
    </row>
    <row r="153" spans="1:8" x14ac:dyDescent="0.25">
      <c r="A153" s="104"/>
      <c r="B153" s="104"/>
      <c r="C153" s="294" t="s">
        <v>94</v>
      </c>
      <c r="D153" s="93">
        <f>COUNTIF(G13:G147,"Trung bình")</f>
        <v>29</v>
      </c>
      <c r="E153" s="44"/>
      <c r="F153" s="104"/>
      <c r="G153" s="104"/>
      <c r="H153" s="104"/>
    </row>
    <row r="154" spans="1:8" x14ac:dyDescent="0.25">
      <c r="A154" s="104"/>
      <c r="B154" s="104"/>
      <c r="C154" s="295" t="s">
        <v>90</v>
      </c>
      <c r="D154" s="93">
        <f>COUNTIF(G13:G147,"Yếu")</f>
        <v>7</v>
      </c>
      <c r="E154" s="44"/>
      <c r="F154" s="104"/>
      <c r="G154" s="104"/>
      <c r="H154" s="104"/>
    </row>
    <row r="155" spans="1:8" x14ac:dyDescent="0.25">
      <c r="A155" s="104"/>
      <c r="B155" s="104"/>
      <c r="C155" s="295" t="s">
        <v>267</v>
      </c>
      <c r="D155" s="93">
        <f>COUNTIF(G13:G147,"Kém")</f>
        <v>2</v>
      </c>
      <c r="E155" s="44"/>
      <c r="F155" s="104"/>
      <c r="G155" s="104"/>
      <c r="H155" s="104"/>
    </row>
    <row r="156" spans="1:8" x14ac:dyDescent="0.25">
      <c r="A156" s="104"/>
      <c r="B156" s="104"/>
      <c r="C156" s="295" t="s">
        <v>270</v>
      </c>
      <c r="D156" s="93">
        <v>0</v>
      </c>
      <c r="E156" s="44"/>
      <c r="F156" s="104"/>
      <c r="G156" s="104"/>
      <c r="H156" s="104"/>
    </row>
    <row r="157" spans="1:8" x14ac:dyDescent="0.25">
      <c r="A157" s="104"/>
      <c r="B157" s="104"/>
      <c r="C157" s="295" t="s">
        <v>359</v>
      </c>
      <c r="D157" s="93">
        <v>0</v>
      </c>
      <c r="E157" s="44"/>
      <c r="F157" s="104"/>
      <c r="G157" s="104"/>
      <c r="H157" s="104"/>
    </row>
    <row r="158" spans="1:8" x14ac:dyDescent="0.25">
      <c r="A158" s="104"/>
      <c r="B158" s="104"/>
      <c r="C158" s="296" t="s">
        <v>444</v>
      </c>
      <c r="D158" s="297">
        <f>SUM(D150:D157)</f>
        <v>134</v>
      </c>
      <c r="E158" s="44"/>
      <c r="F158" s="104"/>
      <c r="G158" s="104"/>
      <c r="H158" s="104"/>
    </row>
  </sheetData>
  <mergeCells count="9">
    <mergeCell ref="A6:F6"/>
    <mergeCell ref="A7:F7"/>
    <mergeCell ref="A8:G8"/>
    <mergeCell ref="A10:C10"/>
    <mergeCell ref="A1:C1"/>
    <mergeCell ref="D1:G1"/>
    <mergeCell ref="A2:C2"/>
    <mergeCell ref="D2:G2"/>
    <mergeCell ref="A5:F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topLeftCell="A139" workbookViewId="0">
      <selection activeCell="K154" sqref="K154"/>
    </sheetView>
  </sheetViews>
  <sheetFormatPr defaultRowHeight="15.75" x14ac:dyDescent="0.25"/>
  <cols>
    <col min="1" max="1" width="4.75" style="4" customWidth="1"/>
    <col min="2" max="2" width="4.5" style="4" bestFit="1" customWidth="1"/>
    <col min="3" max="3" width="18.25" style="4" customWidth="1"/>
    <col min="4" max="4" width="17.5" style="4" customWidth="1"/>
    <col min="5" max="5" width="6.75" style="44" bestFit="1" customWidth="1"/>
    <col min="6" max="6" width="8.375" style="4" bestFit="1" customWidth="1"/>
    <col min="7" max="7" width="11.375" style="4" customWidth="1"/>
    <col min="8" max="9" width="15.75" style="4" customWidth="1"/>
    <col min="10" max="12" width="9" style="4"/>
    <col min="13" max="13" width="14.25" style="4" customWidth="1"/>
    <col min="14" max="16384" width="9" style="4"/>
  </cols>
  <sheetData>
    <row r="1" spans="1:9" x14ac:dyDescent="0.25">
      <c r="A1" s="340" t="s">
        <v>1</v>
      </c>
      <c r="B1" s="340"/>
      <c r="C1" s="340"/>
      <c r="D1" s="427"/>
      <c r="E1" s="2" t="s">
        <v>2</v>
      </c>
      <c r="G1" s="2"/>
      <c r="H1" s="2"/>
      <c r="I1" s="2"/>
    </row>
    <row r="2" spans="1:9" x14ac:dyDescent="0.25">
      <c r="A2" s="342" t="s">
        <v>3</v>
      </c>
      <c r="B2" s="342"/>
      <c r="C2" s="342"/>
      <c r="D2" s="2"/>
      <c r="E2" s="2" t="s">
        <v>306</v>
      </c>
      <c r="G2" s="2"/>
      <c r="H2" s="2"/>
      <c r="I2" s="2"/>
    </row>
    <row r="3" spans="1:9" x14ac:dyDescent="0.25">
      <c r="C3" s="43"/>
      <c r="D3" s="43"/>
      <c r="E3" s="40"/>
      <c r="F3" s="2"/>
      <c r="G3" s="42"/>
      <c r="H3" s="42"/>
      <c r="I3" s="42"/>
    </row>
    <row r="4" spans="1:9" x14ac:dyDescent="0.25">
      <c r="B4" s="42" t="s">
        <v>268</v>
      </c>
      <c r="G4" s="42"/>
      <c r="H4" s="42"/>
      <c r="I4" s="42"/>
    </row>
    <row r="5" spans="1:9" x14ac:dyDescent="0.25">
      <c r="C5" s="358" t="s">
        <v>445</v>
      </c>
      <c r="D5" s="358"/>
      <c r="E5" s="358"/>
      <c r="F5" s="358"/>
      <c r="G5" s="358"/>
      <c r="H5" s="358"/>
      <c r="I5" s="42"/>
    </row>
    <row r="6" spans="1:9" x14ac:dyDescent="0.25">
      <c r="C6" s="358" t="s">
        <v>324</v>
      </c>
      <c r="D6" s="358"/>
      <c r="E6" s="358"/>
      <c r="F6" s="358"/>
      <c r="G6" s="358"/>
      <c r="H6" s="358"/>
      <c r="I6" s="42"/>
    </row>
    <row r="7" spans="1:9" x14ac:dyDescent="0.25">
      <c r="C7" s="349" t="s">
        <v>543</v>
      </c>
      <c r="D7" s="349"/>
      <c r="E7" s="349"/>
      <c r="F7" s="349"/>
      <c r="G7" s="349"/>
      <c r="H7" s="349"/>
      <c r="I7" s="42"/>
    </row>
    <row r="8" spans="1:9" x14ac:dyDescent="0.25">
      <c r="C8" s="341" t="s">
        <v>544</v>
      </c>
      <c r="D8" s="341"/>
      <c r="E8" s="341"/>
      <c r="F8" s="341"/>
      <c r="G8" s="341"/>
      <c r="H8" s="341"/>
      <c r="I8" s="341"/>
    </row>
    <row r="9" spans="1:9" ht="16.899999999999999" customHeight="1" x14ac:dyDescent="0.25">
      <c r="B9" s="304" t="s">
        <v>1984</v>
      </c>
      <c r="D9" s="303"/>
      <c r="E9" s="423"/>
      <c r="F9" s="303"/>
      <c r="G9" s="303"/>
      <c r="H9" s="305"/>
    </row>
    <row r="10" spans="1:9" ht="47.25" x14ac:dyDescent="0.25">
      <c r="A10" s="415" t="s">
        <v>104</v>
      </c>
      <c r="B10" s="412" t="s">
        <v>104</v>
      </c>
      <c r="C10" s="306" t="s">
        <v>32</v>
      </c>
      <c r="D10" s="306" t="s">
        <v>33</v>
      </c>
      <c r="E10" s="307" t="s">
        <v>144</v>
      </c>
      <c r="F10" s="308" t="s">
        <v>358</v>
      </c>
      <c r="G10" s="309" t="s">
        <v>4</v>
      </c>
      <c r="H10" s="310" t="s">
        <v>0</v>
      </c>
    </row>
    <row r="11" spans="1:9" x14ac:dyDescent="0.25">
      <c r="A11" s="416">
        <v>1</v>
      </c>
      <c r="B11" s="413">
        <v>1</v>
      </c>
      <c r="C11" s="311" t="s">
        <v>1985</v>
      </c>
      <c r="D11" s="312" t="s">
        <v>520</v>
      </c>
      <c r="E11" s="312" t="s">
        <v>34</v>
      </c>
      <c r="F11" s="311">
        <v>76</v>
      </c>
      <c r="G11" s="311" t="s">
        <v>67</v>
      </c>
      <c r="H11" s="311"/>
    </row>
    <row r="12" spans="1:9" x14ac:dyDescent="0.25">
      <c r="A12" s="416">
        <v>2</v>
      </c>
      <c r="B12" s="413">
        <v>2</v>
      </c>
      <c r="C12" s="311" t="s">
        <v>1986</v>
      </c>
      <c r="D12" s="312" t="s">
        <v>1987</v>
      </c>
      <c r="E12" s="312" t="s">
        <v>34</v>
      </c>
      <c r="F12" s="311">
        <v>91</v>
      </c>
      <c r="G12" s="311" t="s">
        <v>71</v>
      </c>
      <c r="H12" s="311"/>
    </row>
    <row r="13" spans="1:9" x14ac:dyDescent="0.25">
      <c r="A13" s="416">
        <v>3</v>
      </c>
      <c r="B13" s="413">
        <v>3</v>
      </c>
      <c r="C13" s="311" t="s">
        <v>1988</v>
      </c>
      <c r="D13" s="312" t="s">
        <v>1989</v>
      </c>
      <c r="E13" s="312" t="s">
        <v>34</v>
      </c>
      <c r="F13" s="311">
        <v>82</v>
      </c>
      <c r="G13" s="311" t="s">
        <v>31</v>
      </c>
      <c r="H13" s="311"/>
    </row>
    <row r="14" spans="1:9" x14ac:dyDescent="0.25">
      <c r="A14" s="416">
        <v>4</v>
      </c>
      <c r="B14" s="413">
        <v>4</v>
      </c>
      <c r="C14" s="311" t="s">
        <v>1990</v>
      </c>
      <c r="D14" s="312" t="s">
        <v>1991</v>
      </c>
      <c r="E14" s="312" t="s">
        <v>34</v>
      </c>
      <c r="F14" s="311">
        <v>66</v>
      </c>
      <c r="G14" s="311" t="s">
        <v>67</v>
      </c>
      <c r="H14" s="311" t="s">
        <v>68</v>
      </c>
    </row>
    <row r="15" spans="1:9" x14ac:dyDescent="0.25">
      <c r="A15" s="416">
        <v>5</v>
      </c>
      <c r="B15" s="413">
        <v>5</v>
      </c>
      <c r="C15" s="311" t="s">
        <v>1992</v>
      </c>
      <c r="D15" s="312" t="s">
        <v>1993</v>
      </c>
      <c r="E15" s="312" t="s">
        <v>34</v>
      </c>
      <c r="F15" s="311">
        <v>80</v>
      </c>
      <c r="G15" s="311" t="s">
        <v>31</v>
      </c>
      <c r="H15" s="311"/>
    </row>
    <row r="16" spans="1:9" x14ac:dyDescent="0.25">
      <c r="A16" s="416">
        <v>6</v>
      </c>
      <c r="B16" s="413">
        <v>6</v>
      </c>
      <c r="C16" s="311" t="s">
        <v>1994</v>
      </c>
      <c r="D16" s="312" t="s">
        <v>76</v>
      </c>
      <c r="E16" s="312" t="s">
        <v>34</v>
      </c>
      <c r="F16" s="311">
        <v>88</v>
      </c>
      <c r="G16" s="311" t="s">
        <v>31</v>
      </c>
      <c r="H16" s="311"/>
    </row>
    <row r="17" spans="1:8" x14ac:dyDescent="0.25">
      <c r="A17" s="416">
        <v>7</v>
      </c>
      <c r="B17" s="413">
        <v>7</v>
      </c>
      <c r="C17" s="311" t="s">
        <v>1995</v>
      </c>
      <c r="D17" s="312" t="s">
        <v>1996</v>
      </c>
      <c r="E17" s="312" t="s">
        <v>34</v>
      </c>
      <c r="F17" s="311">
        <v>80</v>
      </c>
      <c r="G17" s="311" t="s">
        <v>31</v>
      </c>
      <c r="H17" s="311"/>
    </row>
    <row r="18" spans="1:8" x14ac:dyDescent="0.25">
      <c r="A18" s="416">
        <v>8</v>
      </c>
      <c r="B18" s="413">
        <v>8</v>
      </c>
      <c r="C18" s="311" t="s">
        <v>1997</v>
      </c>
      <c r="D18" s="312" t="s">
        <v>368</v>
      </c>
      <c r="E18" s="312" t="s">
        <v>34</v>
      </c>
      <c r="F18" s="311">
        <v>90</v>
      </c>
      <c r="G18" s="311" t="s">
        <v>71</v>
      </c>
      <c r="H18" s="311"/>
    </row>
    <row r="19" spans="1:8" x14ac:dyDescent="0.25">
      <c r="A19" s="416">
        <v>9</v>
      </c>
      <c r="B19" s="413">
        <v>9</v>
      </c>
      <c r="C19" s="311" t="s">
        <v>1998</v>
      </c>
      <c r="D19" s="312" t="s">
        <v>1999</v>
      </c>
      <c r="E19" s="312" t="s">
        <v>34</v>
      </c>
      <c r="F19" s="311">
        <v>79</v>
      </c>
      <c r="G19" s="311" t="s">
        <v>67</v>
      </c>
      <c r="H19" s="311"/>
    </row>
    <row r="20" spans="1:8" x14ac:dyDescent="0.25">
      <c r="A20" s="416">
        <v>10</v>
      </c>
      <c r="B20" s="413">
        <v>10</v>
      </c>
      <c r="C20" s="311" t="s">
        <v>2000</v>
      </c>
      <c r="D20" s="312" t="s">
        <v>299</v>
      </c>
      <c r="E20" s="312" t="s">
        <v>129</v>
      </c>
      <c r="F20" s="311">
        <v>76</v>
      </c>
      <c r="G20" s="311" t="s">
        <v>67</v>
      </c>
      <c r="H20" s="311"/>
    </row>
    <row r="21" spans="1:8" x14ac:dyDescent="0.25">
      <c r="A21" s="416">
        <v>11</v>
      </c>
      <c r="B21" s="413">
        <v>11</v>
      </c>
      <c r="C21" s="311" t="s">
        <v>2001</v>
      </c>
      <c r="D21" s="312" t="s">
        <v>36</v>
      </c>
      <c r="E21" s="312" t="s">
        <v>129</v>
      </c>
      <c r="F21" s="311">
        <v>96</v>
      </c>
      <c r="G21" s="311" t="s">
        <v>71</v>
      </c>
      <c r="H21" s="311"/>
    </row>
    <row r="22" spans="1:8" x14ac:dyDescent="0.25">
      <c r="A22" s="416">
        <v>12</v>
      </c>
      <c r="B22" s="413">
        <v>12</v>
      </c>
      <c r="C22" s="311" t="s">
        <v>2002</v>
      </c>
      <c r="D22" s="312" t="s">
        <v>2003</v>
      </c>
      <c r="E22" s="312" t="s">
        <v>210</v>
      </c>
      <c r="F22" s="311">
        <v>96</v>
      </c>
      <c r="G22" s="311" t="s">
        <v>71</v>
      </c>
      <c r="H22" s="311"/>
    </row>
    <row r="23" spans="1:8" x14ac:dyDescent="0.25">
      <c r="A23" s="416">
        <v>13</v>
      </c>
      <c r="B23" s="413">
        <v>13</v>
      </c>
      <c r="C23" s="311" t="s">
        <v>2004</v>
      </c>
      <c r="D23" s="312" t="s">
        <v>2005</v>
      </c>
      <c r="E23" s="312" t="s">
        <v>2006</v>
      </c>
      <c r="F23" s="311">
        <v>77</v>
      </c>
      <c r="G23" s="311" t="s">
        <v>67</v>
      </c>
      <c r="H23" s="311"/>
    </row>
    <row r="24" spans="1:8" x14ac:dyDescent="0.25">
      <c r="A24" s="416">
        <v>14</v>
      </c>
      <c r="B24" s="413">
        <v>14</v>
      </c>
      <c r="C24" s="311" t="s">
        <v>2007</v>
      </c>
      <c r="D24" s="312" t="s">
        <v>63</v>
      </c>
      <c r="E24" s="312" t="s">
        <v>173</v>
      </c>
      <c r="F24" s="311">
        <v>84</v>
      </c>
      <c r="G24" s="311" t="s">
        <v>31</v>
      </c>
      <c r="H24" s="311"/>
    </row>
    <row r="25" spans="1:8" ht="31.5" x14ac:dyDescent="0.25">
      <c r="A25" s="416">
        <v>15</v>
      </c>
      <c r="B25" s="413">
        <v>15</v>
      </c>
      <c r="C25" s="311" t="s">
        <v>2008</v>
      </c>
      <c r="D25" s="312" t="s">
        <v>2009</v>
      </c>
      <c r="E25" s="312" t="s">
        <v>377</v>
      </c>
      <c r="F25" s="311">
        <v>74</v>
      </c>
      <c r="G25" s="311" t="s">
        <v>67</v>
      </c>
      <c r="H25" s="311" t="s">
        <v>2010</v>
      </c>
    </row>
    <row r="26" spans="1:8" x14ac:dyDescent="0.25">
      <c r="A26" s="416">
        <v>16</v>
      </c>
      <c r="B26" s="413">
        <v>16</v>
      </c>
      <c r="C26" s="311" t="s">
        <v>2011</v>
      </c>
      <c r="D26" s="312" t="s">
        <v>227</v>
      </c>
      <c r="E26" s="312" t="s">
        <v>377</v>
      </c>
      <c r="F26" s="311">
        <v>91</v>
      </c>
      <c r="G26" s="311" t="s">
        <v>71</v>
      </c>
      <c r="H26" s="311"/>
    </row>
    <row r="27" spans="1:8" x14ac:dyDescent="0.25">
      <c r="A27" s="416">
        <v>17</v>
      </c>
      <c r="B27" s="413">
        <v>17</v>
      </c>
      <c r="C27" s="311" t="s">
        <v>2012</v>
      </c>
      <c r="D27" s="312" t="s">
        <v>2013</v>
      </c>
      <c r="E27" s="312" t="s">
        <v>6</v>
      </c>
      <c r="F27" s="311">
        <v>75</v>
      </c>
      <c r="G27" s="311" t="s">
        <v>67</v>
      </c>
      <c r="H27" s="311"/>
    </row>
    <row r="28" spans="1:8" x14ac:dyDescent="0.25">
      <c r="A28" s="416">
        <v>18</v>
      </c>
      <c r="B28" s="413">
        <v>18</v>
      </c>
      <c r="C28" s="311" t="s">
        <v>2014</v>
      </c>
      <c r="D28" s="312" t="s">
        <v>2015</v>
      </c>
      <c r="E28" s="312" t="s">
        <v>223</v>
      </c>
      <c r="F28" s="311">
        <v>42</v>
      </c>
      <c r="G28" s="311" t="s">
        <v>90</v>
      </c>
      <c r="H28" s="311" t="s">
        <v>1983</v>
      </c>
    </row>
    <row r="29" spans="1:8" x14ac:dyDescent="0.25">
      <c r="A29" s="416">
        <v>19</v>
      </c>
      <c r="B29" s="413">
        <v>19</v>
      </c>
      <c r="C29" s="311" t="s">
        <v>2016</v>
      </c>
      <c r="D29" s="312" t="s">
        <v>2017</v>
      </c>
      <c r="E29" s="312" t="s">
        <v>335</v>
      </c>
      <c r="F29" s="311">
        <v>85</v>
      </c>
      <c r="G29" s="311" t="s">
        <v>31</v>
      </c>
      <c r="H29" s="311"/>
    </row>
    <row r="30" spans="1:8" x14ac:dyDescent="0.25">
      <c r="A30" s="416">
        <v>20</v>
      </c>
      <c r="B30" s="413">
        <v>20</v>
      </c>
      <c r="C30" s="311" t="s">
        <v>2018</v>
      </c>
      <c r="D30" s="312" t="s">
        <v>1082</v>
      </c>
      <c r="E30" s="312" t="s">
        <v>373</v>
      </c>
      <c r="F30" s="311">
        <v>40</v>
      </c>
      <c r="G30" s="311" t="s">
        <v>90</v>
      </c>
      <c r="H30" s="311" t="s">
        <v>68</v>
      </c>
    </row>
    <row r="31" spans="1:8" x14ac:dyDescent="0.25">
      <c r="A31" s="416">
        <v>21</v>
      </c>
      <c r="B31" s="413">
        <v>21</v>
      </c>
      <c r="C31" s="311" t="s">
        <v>2019</v>
      </c>
      <c r="D31" s="312" t="s">
        <v>2020</v>
      </c>
      <c r="E31" s="312" t="s">
        <v>27</v>
      </c>
      <c r="F31" s="311">
        <v>69</v>
      </c>
      <c r="G31" s="311" t="s">
        <v>67</v>
      </c>
      <c r="H31" s="311"/>
    </row>
    <row r="32" spans="1:8" x14ac:dyDescent="0.25">
      <c r="A32" s="416">
        <v>22</v>
      </c>
      <c r="B32" s="413">
        <v>22</v>
      </c>
      <c r="C32" s="311" t="s">
        <v>2021</v>
      </c>
      <c r="D32" s="312" t="s">
        <v>149</v>
      </c>
      <c r="E32" s="312" t="s">
        <v>39</v>
      </c>
      <c r="F32" s="311">
        <v>89</v>
      </c>
      <c r="G32" s="311" t="s">
        <v>31</v>
      </c>
      <c r="H32" s="311"/>
    </row>
    <row r="33" spans="1:8" ht="47.25" x14ac:dyDescent="0.25">
      <c r="A33" s="416">
        <v>23</v>
      </c>
      <c r="B33" s="413">
        <v>23</v>
      </c>
      <c r="C33" s="311" t="s">
        <v>2022</v>
      </c>
      <c r="D33" s="312" t="s">
        <v>286</v>
      </c>
      <c r="E33" s="312" t="s">
        <v>131</v>
      </c>
      <c r="F33" s="311">
        <v>53</v>
      </c>
      <c r="G33" s="311" t="s">
        <v>94</v>
      </c>
      <c r="H33" s="311" t="s">
        <v>2023</v>
      </c>
    </row>
    <row r="34" spans="1:8" x14ac:dyDescent="0.25">
      <c r="A34" s="416">
        <v>24</v>
      </c>
      <c r="B34" s="413">
        <v>24</v>
      </c>
      <c r="C34" s="311" t="s">
        <v>2024</v>
      </c>
      <c r="D34" s="312" t="s">
        <v>240</v>
      </c>
      <c r="E34" s="312" t="s">
        <v>131</v>
      </c>
      <c r="F34" s="311">
        <v>83</v>
      </c>
      <c r="G34" s="311" t="s">
        <v>31</v>
      </c>
      <c r="H34" s="311"/>
    </row>
    <row r="35" spans="1:8" x14ac:dyDescent="0.25">
      <c r="A35" s="416">
        <v>25</v>
      </c>
      <c r="B35" s="413">
        <v>25</v>
      </c>
      <c r="C35" s="311" t="s">
        <v>2025</v>
      </c>
      <c r="D35" s="312" t="s">
        <v>2026</v>
      </c>
      <c r="E35" s="312" t="s">
        <v>325</v>
      </c>
      <c r="F35" s="311">
        <v>90</v>
      </c>
      <c r="G35" s="311" t="s">
        <v>71</v>
      </c>
      <c r="H35" s="311"/>
    </row>
    <row r="36" spans="1:8" ht="31.5" x14ac:dyDescent="0.25">
      <c r="A36" s="416">
        <v>26</v>
      </c>
      <c r="B36" s="413">
        <v>26</v>
      </c>
      <c r="C36" s="311" t="s">
        <v>2027</v>
      </c>
      <c r="D36" s="312" t="s">
        <v>380</v>
      </c>
      <c r="E36" s="312" t="s">
        <v>7</v>
      </c>
      <c r="F36" s="311">
        <v>53</v>
      </c>
      <c r="G36" s="311" t="s">
        <v>94</v>
      </c>
      <c r="H36" s="311" t="s">
        <v>2028</v>
      </c>
    </row>
    <row r="37" spans="1:8" x14ac:dyDescent="0.25">
      <c r="A37" s="416">
        <v>27</v>
      </c>
      <c r="B37" s="413">
        <v>27</v>
      </c>
      <c r="C37" s="311" t="s">
        <v>2029</v>
      </c>
      <c r="D37" s="312" t="s">
        <v>499</v>
      </c>
      <c r="E37" s="312" t="s">
        <v>41</v>
      </c>
      <c r="F37" s="311">
        <v>80</v>
      </c>
      <c r="G37" s="311" t="s">
        <v>31</v>
      </c>
      <c r="H37" s="311"/>
    </row>
    <row r="38" spans="1:8" x14ac:dyDescent="0.25">
      <c r="A38" s="416">
        <v>28</v>
      </c>
      <c r="B38" s="413">
        <v>28</v>
      </c>
      <c r="C38" s="311" t="s">
        <v>2030</v>
      </c>
      <c r="D38" s="312" t="s">
        <v>2031</v>
      </c>
      <c r="E38" s="312" t="s">
        <v>41</v>
      </c>
      <c r="F38" s="311">
        <v>80</v>
      </c>
      <c r="G38" s="311" t="s">
        <v>31</v>
      </c>
      <c r="H38" s="311"/>
    </row>
    <row r="39" spans="1:8" x14ac:dyDescent="0.25">
      <c r="A39" s="416">
        <v>29</v>
      </c>
      <c r="B39" s="413">
        <v>29</v>
      </c>
      <c r="C39" s="313" t="s">
        <v>2032</v>
      </c>
      <c r="D39" s="314" t="s">
        <v>126</v>
      </c>
      <c r="E39" s="314" t="s">
        <v>41</v>
      </c>
      <c r="F39" s="313">
        <v>71</v>
      </c>
      <c r="G39" s="313" t="s">
        <v>67</v>
      </c>
      <c r="H39" s="313" t="s">
        <v>68</v>
      </c>
    </row>
    <row r="40" spans="1:8" x14ac:dyDescent="0.25">
      <c r="A40" s="416">
        <v>30</v>
      </c>
      <c r="B40" s="413">
        <v>30</v>
      </c>
      <c r="C40" s="311" t="s">
        <v>2033</v>
      </c>
      <c r="D40" s="312" t="s">
        <v>2034</v>
      </c>
      <c r="E40" s="312" t="s">
        <v>317</v>
      </c>
      <c r="F40" s="311">
        <v>82</v>
      </c>
      <c r="G40" s="311" t="s">
        <v>31</v>
      </c>
      <c r="H40" s="311"/>
    </row>
    <row r="41" spans="1:8" x14ac:dyDescent="0.25">
      <c r="A41" s="416">
        <v>31</v>
      </c>
      <c r="B41" s="413">
        <v>31</v>
      </c>
      <c r="C41" s="311" t="s">
        <v>2035</v>
      </c>
      <c r="D41" s="312" t="s">
        <v>2036</v>
      </c>
      <c r="E41" s="312" t="s">
        <v>93</v>
      </c>
      <c r="F41" s="311">
        <v>75</v>
      </c>
      <c r="G41" s="311" t="s">
        <v>67</v>
      </c>
      <c r="H41" s="311"/>
    </row>
    <row r="42" spans="1:8" x14ac:dyDescent="0.25">
      <c r="A42" s="416">
        <v>32</v>
      </c>
      <c r="B42" s="413">
        <v>32</v>
      </c>
      <c r="C42" s="311" t="s">
        <v>2037</v>
      </c>
      <c r="D42" s="312" t="s">
        <v>108</v>
      </c>
      <c r="E42" s="312" t="s">
        <v>15</v>
      </c>
      <c r="F42" s="311">
        <v>75</v>
      </c>
      <c r="G42" s="311" t="s">
        <v>67</v>
      </c>
      <c r="H42" s="311"/>
    </row>
    <row r="43" spans="1:8" x14ac:dyDescent="0.25">
      <c r="A43" s="416">
        <v>33</v>
      </c>
      <c r="B43" s="413">
        <v>33</v>
      </c>
      <c r="C43" s="311" t="s">
        <v>2038</v>
      </c>
      <c r="D43" s="312" t="s">
        <v>541</v>
      </c>
      <c r="E43" s="312" t="s">
        <v>47</v>
      </c>
      <c r="F43" s="311">
        <v>97</v>
      </c>
      <c r="G43" s="311" t="s">
        <v>71</v>
      </c>
      <c r="H43" s="311"/>
    </row>
    <row r="44" spans="1:8" x14ac:dyDescent="0.25">
      <c r="A44" s="416">
        <v>34</v>
      </c>
      <c r="B44" s="413">
        <v>34</v>
      </c>
      <c r="C44" s="311" t="s">
        <v>2039</v>
      </c>
      <c r="D44" s="312" t="s">
        <v>197</v>
      </c>
      <c r="E44" s="312" t="s">
        <v>21</v>
      </c>
      <c r="F44" s="311">
        <v>66</v>
      </c>
      <c r="G44" s="311" t="s">
        <v>67</v>
      </c>
      <c r="H44" s="311" t="s">
        <v>68</v>
      </c>
    </row>
    <row r="45" spans="1:8" x14ac:dyDescent="0.25">
      <c r="A45" s="416">
        <v>35</v>
      </c>
      <c r="B45" s="413">
        <v>35</v>
      </c>
      <c r="C45" s="311" t="s">
        <v>2040</v>
      </c>
      <c r="D45" s="312" t="s">
        <v>537</v>
      </c>
      <c r="E45" s="312" t="s">
        <v>52</v>
      </c>
      <c r="F45" s="311">
        <v>91</v>
      </c>
      <c r="G45" s="311" t="s">
        <v>71</v>
      </c>
      <c r="H45" s="311"/>
    </row>
    <row r="46" spans="1:8" x14ac:dyDescent="0.25">
      <c r="A46" s="416">
        <v>36</v>
      </c>
      <c r="B46" s="413">
        <v>36</v>
      </c>
      <c r="C46" s="311" t="s">
        <v>2041</v>
      </c>
      <c r="D46" s="312" t="s">
        <v>380</v>
      </c>
      <c r="E46" s="312" t="s">
        <v>52</v>
      </c>
      <c r="F46" s="311">
        <v>92</v>
      </c>
      <c r="G46" s="311" t="s">
        <v>71</v>
      </c>
      <c r="H46" s="311"/>
    </row>
    <row r="47" spans="1:8" x14ac:dyDescent="0.25">
      <c r="A47" s="416">
        <v>37</v>
      </c>
      <c r="B47" s="413">
        <v>37</v>
      </c>
      <c r="C47" s="311" t="s">
        <v>2042</v>
      </c>
      <c r="D47" s="312" t="s">
        <v>369</v>
      </c>
      <c r="E47" s="312" t="s">
        <v>16</v>
      </c>
      <c r="F47" s="311">
        <v>57</v>
      </c>
      <c r="G47" s="311" t="s">
        <v>94</v>
      </c>
      <c r="H47" s="311" t="s">
        <v>68</v>
      </c>
    </row>
    <row r="48" spans="1:8" x14ac:dyDescent="0.25">
      <c r="A48" s="416">
        <v>38</v>
      </c>
      <c r="B48" s="413">
        <v>38</v>
      </c>
      <c r="C48" s="311" t="s">
        <v>2043</v>
      </c>
      <c r="D48" s="312" t="s">
        <v>2044</v>
      </c>
      <c r="E48" s="312" t="s">
        <v>430</v>
      </c>
      <c r="F48" s="311">
        <v>64</v>
      </c>
      <c r="G48" s="311" t="s">
        <v>94</v>
      </c>
      <c r="H48" s="311" t="s">
        <v>68</v>
      </c>
    </row>
    <row r="49" spans="1:8" x14ac:dyDescent="0.25">
      <c r="A49" s="416">
        <v>39</v>
      </c>
      <c r="B49" s="413">
        <v>39</v>
      </c>
      <c r="C49" s="311" t="s">
        <v>2045</v>
      </c>
      <c r="D49" s="312" t="s">
        <v>142</v>
      </c>
      <c r="E49" s="312" t="s">
        <v>78</v>
      </c>
      <c r="F49" s="311">
        <v>61</v>
      </c>
      <c r="G49" s="311" t="s">
        <v>94</v>
      </c>
      <c r="H49" s="311" t="s">
        <v>68</v>
      </c>
    </row>
    <row r="50" spans="1:8" x14ac:dyDescent="0.25">
      <c r="A50" s="416">
        <v>40</v>
      </c>
      <c r="B50" s="413">
        <v>40</v>
      </c>
      <c r="C50" s="311" t="s">
        <v>2046</v>
      </c>
      <c r="D50" s="312" t="s">
        <v>450</v>
      </c>
      <c r="E50" s="312" t="s">
        <v>275</v>
      </c>
      <c r="F50" s="311">
        <v>63</v>
      </c>
      <c r="G50" s="311" t="s">
        <v>94</v>
      </c>
      <c r="H50" s="311" t="s">
        <v>68</v>
      </c>
    </row>
    <row r="51" spans="1:8" x14ac:dyDescent="0.25">
      <c r="A51" s="416">
        <v>41</v>
      </c>
      <c r="B51" s="413">
        <v>41</v>
      </c>
      <c r="C51" s="311" t="s">
        <v>2047</v>
      </c>
      <c r="D51" s="312" t="s">
        <v>2048</v>
      </c>
      <c r="E51" s="312" t="s">
        <v>275</v>
      </c>
      <c r="F51" s="311">
        <v>80</v>
      </c>
      <c r="G51" s="311" t="s">
        <v>31</v>
      </c>
      <c r="H51" s="311"/>
    </row>
    <row r="52" spans="1:8" x14ac:dyDescent="0.25">
      <c r="A52" s="416">
        <v>42</v>
      </c>
      <c r="B52" s="413">
        <v>42</v>
      </c>
      <c r="C52" s="311" t="s">
        <v>2049</v>
      </c>
      <c r="D52" s="312" t="s">
        <v>531</v>
      </c>
      <c r="E52" s="312" t="s">
        <v>275</v>
      </c>
      <c r="F52" s="311">
        <v>85</v>
      </c>
      <c r="G52" s="311" t="s">
        <v>31</v>
      </c>
      <c r="H52" s="311"/>
    </row>
    <row r="53" spans="1:8" x14ac:dyDescent="0.25">
      <c r="A53" s="416">
        <v>43</v>
      </c>
      <c r="B53" s="413">
        <v>43</v>
      </c>
      <c r="C53" s="311" t="s">
        <v>2050</v>
      </c>
      <c r="D53" s="312" t="s">
        <v>2051</v>
      </c>
      <c r="E53" s="312" t="s">
        <v>217</v>
      </c>
      <c r="F53" s="311">
        <v>63</v>
      </c>
      <c r="G53" s="311" t="s">
        <v>94</v>
      </c>
      <c r="H53" s="311" t="s">
        <v>68</v>
      </c>
    </row>
    <row r="54" spans="1:8" x14ac:dyDescent="0.25">
      <c r="A54" s="416">
        <v>44</v>
      </c>
      <c r="B54" s="413">
        <v>44</v>
      </c>
      <c r="C54" s="311" t="s">
        <v>2052</v>
      </c>
      <c r="D54" s="312" t="s">
        <v>112</v>
      </c>
      <c r="E54" s="312" t="s">
        <v>8</v>
      </c>
      <c r="F54" s="311">
        <v>96</v>
      </c>
      <c r="G54" s="311" t="s">
        <v>71</v>
      </c>
      <c r="H54" s="311" t="s">
        <v>626</v>
      </c>
    </row>
    <row r="55" spans="1:8" x14ac:dyDescent="0.25">
      <c r="A55" s="416">
        <v>45</v>
      </c>
      <c r="B55" s="413">
        <v>45</v>
      </c>
      <c r="C55" s="311" t="s">
        <v>2053</v>
      </c>
      <c r="D55" s="312" t="s">
        <v>388</v>
      </c>
      <c r="E55" s="312" t="s">
        <v>8</v>
      </c>
      <c r="F55" s="311">
        <v>76</v>
      </c>
      <c r="G55" s="311" t="s">
        <v>67</v>
      </c>
      <c r="H55" s="311"/>
    </row>
    <row r="56" spans="1:8" x14ac:dyDescent="0.25">
      <c r="A56" s="416">
        <v>46</v>
      </c>
      <c r="B56" s="413">
        <v>46</v>
      </c>
      <c r="C56" s="311" t="s">
        <v>2054</v>
      </c>
      <c r="D56" s="312" t="s">
        <v>86</v>
      </c>
      <c r="E56" s="312" t="s">
        <v>229</v>
      </c>
      <c r="F56" s="311">
        <v>83</v>
      </c>
      <c r="G56" s="311" t="s">
        <v>31</v>
      </c>
      <c r="H56" s="311"/>
    </row>
    <row r="57" spans="1:8" x14ac:dyDescent="0.25">
      <c r="A57" s="416">
        <v>47</v>
      </c>
      <c r="B57" s="413">
        <v>47</v>
      </c>
      <c r="C57" s="311" t="s">
        <v>2055</v>
      </c>
      <c r="D57" s="312" t="s">
        <v>528</v>
      </c>
      <c r="E57" s="312" t="s">
        <v>25</v>
      </c>
      <c r="F57" s="311">
        <v>91</v>
      </c>
      <c r="G57" s="311" t="s">
        <v>71</v>
      </c>
      <c r="H57" s="311"/>
    </row>
    <row r="58" spans="1:8" x14ac:dyDescent="0.25">
      <c r="A58" s="416">
        <v>48</v>
      </c>
      <c r="B58" s="413">
        <v>48</v>
      </c>
      <c r="C58" s="311" t="s">
        <v>2056</v>
      </c>
      <c r="D58" s="312" t="s">
        <v>2057</v>
      </c>
      <c r="E58" s="312" t="s">
        <v>79</v>
      </c>
      <c r="F58" s="311">
        <v>85</v>
      </c>
      <c r="G58" s="311" t="s">
        <v>31</v>
      </c>
      <c r="H58" s="311"/>
    </row>
    <row r="59" spans="1:8" x14ac:dyDescent="0.25">
      <c r="A59" s="416">
        <v>49</v>
      </c>
      <c r="B59" s="413">
        <v>49</v>
      </c>
      <c r="C59" s="311" t="s">
        <v>2058</v>
      </c>
      <c r="D59" s="312" t="s">
        <v>285</v>
      </c>
      <c r="E59" s="312" t="s">
        <v>177</v>
      </c>
      <c r="F59" s="311">
        <v>82</v>
      </c>
      <c r="G59" s="311" t="s">
        <v>31</v>
      </c>
      <c r="H59" s="311"/>
    </row>
    <row r="60" spans="1:8" x14ac:dyDescent="0.25">
      <c r="A60" s="416">
        <v>50</v>
      </c>
      <c r="B60" s="413">
        <v>50</v>
      </c>
      <c r="C60" s="311" t="s">
        <v>2059</v>
      </c>
      <c r="D60" s="312" t="s">
        <v>301</v>
      </c>
      <c r="E60" s="312" t="s">
        <v>162</v>
      </c>
      <c r="F60" s="311">
        <v>50</v>
      </c>
      <c r="G60" s="311" t="s">
        <v>94</v>
      </c>
      <c r="H60" s="311" t="s">
        <v>1983</v>
      </c>
    </row>
    <row r="61" spans="1:8" x14ac:dyDescent="0.25">
      <c r="A61" s="416">
        <v>51</v>
      </c>
      <c r="B61" s="413">
        <v>51</v>
      </c>
      <c r="C61" s="311" t="s">
        <v>2060</v>
      </c>
      <c r="D61" s="312" t="s">
        <v>387</v>
      </c>
      <c r="E61" s="312" t="s">
        <v>162</v>
      </c>
      <c r="F61" s="311">
        <v>83</v>
      </c>
      <c r="G61" s="311" t="s">
        <v>31</v>
      </c>
      <c r="H61" s="311"/>
    </row>
    <row r="62" spans="1:8" x14ac:dyDescent="0.25">
      <c r="A62" s="416">
        <v>52</v>
      </c>
      <c r="B62" s="413">
        <v>52</v>
      </c>
      <c r="C62" s="311" t="s">
        <v>2061</v>
      </c>
      <c r="D62" s="312" t="s">
        <v>2062</v>
      </c>
      <c r="E62" s="312" t="s">
        <v>138</v>
      </c>
      <c r="F62" s="311">
        <v>94</v>
      </c>
      <c r="G62" s="311" t="s">
        <v>71</v>
      </c>
      <c r="H62" s="311"/>
    </row>
    <row r="63" spans="1:8" x14ac:dyDescent="0.25">
      <c r="A63" s="416">
        <v>53</v>
      </c>
      <c r="B63" s="413">
        <v>53</v>
      </c>
      <c r="C63" s="311" t="s">
        <v>2063</v>
      </c>
      <c r="D63" s="312" t="s">
        <v>312</v>
      </c>
      <c r="E63" s="312" t="s">
        <v>2064</v>
      </c>
      <c r="F63" s="311">
        <v>76</v>
      </c>
      <c r="G63" s="311" t="s">
        <v>67</v>
      </c>
      <c r="H63" s="311"/>
    </row>
    <row r="64" spans="1:8" x14ac:dyDescent="0.25">
      <c r="A64" s="416">
        <v>54</v>
      </c>
      <c r="B64" s="413">
        <v>54</v>
      </c>
      <c r="C64" s="311" t="s">
        <v>2065</v>
      </c>
      <c r="D64" s="312" t="s">
        <v>840</v>
      </c>
      <c r="E64" s="312" t="s">
        <v>424</v>
      </c>
      <c r="F64" s="311">
        <v>54</v>
      </c>
      <c r="G64" s="311" t="s">
        <v>94</v>
      </c>
      <c r="H64" s="311" t="s">
        <v>68</v>
      </c>
    </row>
    <row r="65" spans="1:8" x14ac:dyDescent="0.25">
      <c r="A65" s="416">
        <v>55</v>
      </c>
      <c r="B65" s="413">
        <v>55</v>
      </c>
      <c r="C65" s="311" t="s">
        <v>2066</v>
      </c>
      <c r="D65" s="312" t="s">
        <v>403</v>
      </c>
      <c r="E65" s="312" t="s">
        <v>279</v>
      </c>
      <c r="F65" s="311">
        <v>77</v>
      </c>
      <c r="G65" s="311" t="s">
        <v>67</v>
      </c>
      <c r="H65" s="311"/>
    </row>
    <row r="66" spans="1:8" x14ac:dyDescent="0.25">
      <c r="A66" s="416">
        <v>56</v>
      </c>
      <c r="B66" s="413">
        <v>56</v>
      </c>
      <c r="C66" s="311" t="s">
        <v>2067</v>
      </c>
      <c r="D66" s="312" t="s">
        <v>46</v>
      </c>
      <c r="E66" s="312" t="s">
        <v>57</v>
      </c>
      <c r="F66" s="311">
        <v>90</v>
      </c>
      <c r="G66" s="311" t="s">
        <v>71</v>
      </c>
      <c r="H66" s="311"/>
    </row>
    <row r="67" spans="1:8" ht="31.5" x14ac:dyDescent="0.25">
      <c r="A67" s="416">
        <v>57</v>
      </c>
      <c r="B67" s="413">
        <v>57</v>
      </c>
      <c r="C67" s="311" t="s">
        <v>2068</v>
      </c>
      <c r="D67" s="312" t="s">
        <v>2069</v>
      </c>
      <c r="E67" s="312" t="s">
        <v>57</v>
      </c>
      <c r="F67" s="311">
        <v>63</v>
      </c>
      <c r="G67" s="311" t="s">
        <v>94</v>
      </c>
      <c r="H67" s="311" t="s">
        <v>2028</v>
      </c>
    </row>
    <row r="68" spans="1:8" x14ac:dyDescent="0.25">
      <c r="A68" s="416">
        <v>58</v>
      </c>
      <c r="B68" s="413">
        <v>58</v>
      </c>
      <c r="C68" s="311" t="s">
        <v>2070</v>
      </c>
      <c r="D68" s="312" t="s">
        <v>44</v>
      </c>
      <c r="E68" s="312" t="s">
        <v>2071</v>
      </c>
      <c r="F68" s="311">
        <v>82</v>
      </c>
      <c r="G68" s="311" t="s">
        <v>31</v>
      </c>
      <c r="H68" s="311"/>
    </row>
    <row r="69" spans="1:8" x14ac:dyDescent="0.25">
      <c r="A69" s="416">
        <v>59</v>
      </c>
      <c r="B69" s="413">
        <v>59</v>
      </c>
      <c r="C69" s="311" t="s">
        <v>2072</v>
      </c>
      <c r="D69" s="312" t="s">
        <v>55</v>
      </c>
      <c r="E69" s="312" t="s">
        <v>170</v>
      </c>
      <c r="F69" s="311">
        <v>66</v>
      </c>
      <c r="G69" s="311" t="s">
        <v>67</v>
      </c>
      <c r="H69" s="311" t="s">
        <v>68</v>
      </c>
    </row>
    <row r="70" spans="1:8" x14ac:dyDescent="0.25">
      <c r="A70" s="416">
        <v>60</v>
      </c>
      <c r="B70" s="413">
        <v>60</v>
      </c>
      <c r="C70" s="311" t="s">
        <v>2073</v>
      </c>
      <c r="D70" s="312" t="s">
        <v>2074</v>
      </c>
      <c r="E70" s="312" t="s">
        <v>315</v>
      </c>
      <c r="F70" s="311">
        <v>48</v>
      </c>
      <c r="G70" s="311" t="s">
        <v>90</v>
      </c>
      <c r="H70" s="311" t="s">
        <v>68</v>
      </c>
    </row>
    <row r="71" spans="1:8" x14ac:dyDescent="0.25">
      <c r="A71" s="416">
        <v>61</v>
      </c>
      <c r="B71" s="413">
        <v>61</v>
      </c>
      <c r="C71" s="311" t="s">
        <v>2075</v>
      </c>
      <c r="D71" s="312" t="s">
        <v>2076</v>
      </c>
      <c r="E71" s="312" t="s">
        <v>58</v>
      </c>
      <c r="F71" s="311">
        <v>96</v>
      </c>
      <c r="G71" s="311" t="s">
        <v>71</v>
      </c>
      <c r="H71" s="311"/>
    </row>
    <row r="72" spans="1:8" x14ac:dyDescent="0.25">
      <c r="A72" s="416">
        <v>62</v>
      </c>
      <c r="B72" s="413">
        <v>62</v>
      </c>
      <c r="C72" s="311" t="s">
        <v>2077</v>
      </c>
      <c r="D72" s="312" t="s">
        <v>2078</v>
      </c>
      <c r="E72" s="312" t="s">
        <v>59</v>
      </c>
      <c r="F72" s="311">
        <v>85</v>
      </c>
      <c r="G72" s="311" t="s">
        <v>31</v>
      </c>
      <c r="H72" s="311"/>
    </row>
    <row r="73" spans="1:8" x14ac:dyDescent="0.25">
      <c r="A73" s="416">
        <v>63</v>
      </c>
      <c r="B73" s="413">
        <v>63</v>
      </c>
      <c r="C73" s="311" t="s">
        <v>2079</v>
      </c>
      <c r="D73" s="312" t="s">
        <v>2080</v>
      </c>
      <c r="E73" s="312" t="s">
        <v>59</v>
      </c>
      <c r="F73" s="311">
        <v>79</v>
      </c>
      <c r="G73" s="311" t="s">
        <v>67</v>
      </c>
      <c r="H73" s="311"/>
    </row>
    <row r="74" spans="1:8" x14ac:dyDescent="0.25">
      <c r="A74" s="416">
        <v>64</v>
      </c>
      <c r="B74" s="413">
        <v>64</v>
      </c>
      <c r="C74" s="311" t="s">
        <v>2081</v>
      </c>
      <c r="D74" s="312" t="s">
        <v>2082</v>
      </c>
      <c r="E74" s="312" t="s">
        <v>59</v>
      </c>
      <c r="F74" s="311">
        <v>93</v>
      </c>
      <c r="G74" s="311" t="s">
        <v>71</v>
      </c>
      <c r="H74" s="311"/>
    </row>
    <row r="75" spans="1:8" x14ac:dyDescent="0.25">
      <c r="A75" s="416">
        <v>65</v>
      </c>
      <c r="B75" s="413">
        <v>65</v>
      </c>
      <c r="C75" s="311" t="s">
        <v>2083</v>
      </c>
      <c r="D75" s="312" t="s">
        <v>411</v>
      </c>
      <c r="E75" s="312" t="s">
        <v>59</v>
      </c>
      <c r="F75" s="311">
        <v>89</v>
      </c>
      <c r="G75" s="311" t="s">
        <v>31</v>
      </c>
      <c r="H75" s="311"/>
    </row>
    <row r="76" spans="1:8" x14ac:dyDescent="0.25">
      <c r="A76" s="416">
        <v>66</v>
      </c>
      <c r="B76" s="413">
        <v>66</v>
      </c>
      <c r="C76" s="311" t="s">
        <v>2084</v>
      </c>
      <c r="D76" s="312" t="s">
        <v>107</v>
      </c>
      <c r="E76" s="312" t="s">
        <v>2085</v>
      </c>
      <c r="F76" s="311">
        <v>86</v>
      </c>
      <c r="G76" s="311" t="s">
        <v>31</v>
      </c>
      <c r="H76" s="311"/>
    </row>
    <row r="77" spans="1:8" x14ac:dyDescent="0.25">
      <c r="A77" s="416">
        <v>67</v>
      </c>
      <c r="B77" s="413">
        <v>67</v>
      </c>
      <c r="C77" s="311" t="s">
        <v>2086</v>
      </c>
      <c r="D77" s="312" t="s">
        <v>274</v>
      </c>
      <c r="E77" s="312" t="s">
        <v>118</v>
      </c>
      <c r="F77" s="311">
        <v>91</v>
      </c>
      <c r="G77" s="311" t="s">
        <v>71</v>
      </c>
      <c r="H77" s="311"/>
    </row>
    <row r="78" spans="1:8" x14ac:dyDescent="0.25">
      <c r="A78" s="416">
        <v>68</v>
      </c>
      <c r="B78" s="413">
        <v>68</v>
      </c>
      <c r="C78" s="311" t="s">
        <v>2087</v>
      </c>
      <c r="D78" s="312" t="s">
        <v>18</v>
      </c>
      <c r="E78" s="312" t="s">
        <v>164</v>
      </c>
      <c r="F78" s="311">
        <v>81</v>
      </c>
      <c r="G78" s="311" t="s">
        <v>31</v>
      </c>
      <c r="H78" s="311"/>
    </row>
    <row r="79" spans="1:8" x14ac:dyDescent="0.25">
      <c r="A79" s="416">
        <v>69</v>
      </c>
      <c r="B79" s="413">
        <v>69</v>
      </c>
      <c r="C79" s="311" t="s">
        <v>2088</v>
      </c>
      <c r="D79" s="312" t="s">
        <v>74</v>
      </c>
      <c r="E79" s="312" t="s">
        <v>5</v>
      </c>
      <c r="F79" s="311">
        <v>86</v>
      </c>
      <c r="G79" s="311" t="s">
        <v>31</v>
      </c>
      <c r="H79" s="311"/>
    </row>
    <row r="80" spans="1:8" x14ac:dyDescent="0.25">
      <c r="A80" s="416">
        <v>70</v>
      </c>
      <c r="B80" s="413">
        <v>70</v>
      </c>
      <c r="C80" s="311" t="s">
        <v>2089</v>
      </c>
      <c r="D80" s="312" t="s">
        <v>92</v>
      </c>
      <c r="E80" s="312" t="s">
        <v>61</v>
      </c>
      <c r="F80" s="311">
        <v>89</v>
      </c>
      <c r="G80" s="311" t="s">
        <v>31</v>
      </c>
      <c r="H80" s="311"/>
    </row>
    <row r="81" spans="1:8" x14ac:dyDescent="0.25">
      <c r="A81" s="416">
        <v>71</v>
      </c>
      <c r="B81" s="413">
        <v>71</v>
      </c>
      <c r="C81" s="311" t="s">
        <v>2090</v>
      </c>
      <c r="D81" s="312" t="s">
        <v>440</v>
      </c>
      <c r="E81" s="312" t="s">
        <v>479</v>
      </c>
      <c r="F81" s="311">
        <v>56</v>
      </c>
      <c r="G81" s="311" t="s">
        <v>94</v>
      </c>
      <c r="H81" s="311" t="s">
        <v>68</v>
      </c>
    </row>
    <row r="82" spans="1:8" x14ac:dyDescent="0.25">
      <c r="A82" s="416">
        <v>72</v>
      </c>
      <c r="B82" s="413">
        <v>72</v>
      </c>
      <c r="C82" s="311" t="s">
        <v>2091</v>
      </c>
      <c r="D82" s="312" t="s">
        <v>2092</v>
      </c>
      <c r="E82" s="312" t="s">
        <v>12</v>
      </c>
      <c r="F82" s="311">
        <v>89</v>
      </c>
      <c r="G82" s="311" t="s">
        <v>31</v>
      </c>
      <c r="H82" s="311"/>
    </row>
    <row r="83" spans="1:8" x14ac:dyDescent="0.25">
      <c r="A83" s="416">
        <v>73</v>
      </c>
      <c r="B83" s="413">
        <v>73</v>
      </c>
      <c r="C83" s="311" t="s">
        <v>2093</v>
      </c>
      <c r="D83" s="312" t="s">
        <v>503</v>
      </c>
      <c r="E83" s="312" t="s">
        <v>12</v>
      </c>
      <c r="F83" s="311">
        <v>64</v>
      </c>
      <c r="G83" s="311" t="s">
        <v>94</v>
      </c>
      <c r="H83" s="311" t="s">
        <v>68</v>
      </c>
    </row>
    <row r="84" spans="1:8" x14ac:dyDescent="0.25">
      <c r="A84" s="416">
        <v>74</v>
      </c>
      <c r="B84" s="413">
        <v>74</v>
      </c>
      <c r="C84" s="311" t="s">
        <v>2094</v>
      </c>
      <c r="D84" s="312" t="s">
        <v>2095</v>
      </c>
      <c r="E84" s="312" t="s">
        <v>12</v>
      </c>
      <c r="F84" s="311">
        <v>68</v>
      </c>
      <c r="G84" s="311" t="s">
        <v>67</v>
      </c>
      <c r="H84" s="311"/>
    </row>
    <row r="85" spans="1:8" x14ac:dyDescent="0.25">
      <c r="A85" s="416">
        <v>75</v>
      </c>
      <c r="B85" s="413">
        <v>75</v>
      </c>
      <c r="C85" s="311" t="s">
        <v>2096</v>
      </c>
      <c r="D85" s="312" t="s">
        <v>147</v>
      </c>
      <c r="E85" s="312" t="s">
        <v>12</v>
      </c>
      <c r="F85" s="311">
        <v>96</v>
      </c>
      <c r="G85" s="311" t="s">
        <v>71</v>
      </c>
      <c r="H85" s="311"/>
    </row>
    <row r="86" spans="1:8" x14ac:dyDescent="0.25">
      <c r="A86" s="416">
        <v>76</v>
      </c>
      <c r="B86" s="413">
        <v>76</v>
      </c>
      <c r="C86" s="311" t="s">
        <v>2097</v>
      </c>
      <c r="D86" s="312" t="s">
        <v>2098</v>
      </c>
      <c r="E86" s="312" t="s">
        <v>241</v>
      </c>
      <c r="F86" s="311">
        <v>82</v>
      </c>
      <c r="G86" s="311" t="s">
        <v>31</v>
      </c>
      <c r="H86" s="311"/>
    </row>
    <row r="87" spans="1:8" x14ac:dyDescent="0.25">
      <c r="A87" s="416">
        <v>77</v>
      </c>
      <c r="B87" s="413">
        <v>77</v>
      </c>
      <c r="C87" s="311" t="s">
        <v>2099</v>
      </c>
      <c r="D87" s="312" t="s">
        <v>2100</v>
      </c>
      <c r="E87" s="312" t="s">
        <v>122</v>
      </c>
      <c r="F87" s="311">
        <v>83</v>
      </c>
      <c r="G87" s="311" t="s">
        <v>31</v>
      </c>
      <c r="H87" s="311"/>
    </row>
    <row r="88" spans="1:8" x14ac:dyDescent="0.25">
      <c r="A88" s="416">
        <v>78</v>
      </c>
      <c r="B88" s="413">
        <v>78</v>
      </c>
      <c r="C88" s="311" t="s">
        <v>2101</v>
      </c>
      <c r="D88" s="312" t="s">
        <v>300</v>
      </c>
      <c r="E88" s="312" t="s">
        <v>141</v>
      </c>
      <c r="F88" s="311">
        <v>85</v>
      </c>
      <c r="G88" s="311" t="s">
        <v>31</v>
      </c>
      <c r="H88" s="311"/>
    </row>
    <row r="89" spans="1:8" x14ac:dyDescent="0.25">
      <c r="A89" s="416">
        <v>79</v>
      </c>
      <c r="B89" s="413">
        <v>79</v>
      </c>
      <c r="C89" s="311" t="s">
        <v>2102</v>
      </c>
      <c r="D89" s="312" t="s">
        <v>2103</v>
      </c>
      <c r="E89" s="312" t="s">
        <v>2104</v>
      </c>
      <c r="F89" s="311">
        <v>81</v>
      </c>
      <c r="G89" s="311" t="s">
        <v>31</v>
      </c>
      <c r="H89" s="311"/>
    </row>
    <row r="90" spans="1:8" x14ac:dyDescent="0.25">
      <c r="A90" s="416">
        <v>80</v>
      </c>
      <c r="B90" s="419">
        <v>80</v>
      </c>
      <c r="C90" s="315" t="s">
        <v>2105</v>
      </c>
      <c r="D90" s="316" t="s">
        <v>464</v>
      </c>
      <c r="E90" s="316" t="s">
        <v>156</v>
      </c>
      <c r="F90" s="315">
        <v>46</v>
      </c>
      <c r="G90" s="315" t="s">
        <v>90</v>
      </c>
      <c r="H90" s="311" t="s">
        <v>68</v>
      </c>
    </row>
    <row r="91" spans="1:8" x14ac:dyDescent="0.25">
      <c r="A91" s="418"/>
      <c r="B91" s="6"/>
      <c r="C91" s="104"/>
      <c r="F91" s="104"/>
      <c r="H91" s="317"/>
    </row>
    <row r="92" spans="1:8" x14ac:dyDescent="0.25">
      <c r="A92" s="418"/>
      <c r="B92" s="102" t="s">
        <v>2106</v>
      </c>
      <c r="F92" s="104"/>
      <c r="H92" s="317"/>
    </row>
    <row r="93" spans="1:8" ht="47.25" x14ac:dyDescent="0.25">
      <c r="A93" s="99" t="s">
        <v>104</v>
      </c>
      <c r="B93" s="422" t="s">
        <v>104</v>
      </c>
      <c r="C93" s="420" t="s">
        <v>32</v>
      </c>
      <c r="D93" s="356" t="s">
        <v>334</v>
      </c>
      <c r="E93" s="357"/>
      <c r="F93" s="308" t="s">
        <v>358</v>
      </c>
      <c r="G93" s="318" t="s">
        <v>308</v>
      </c>
      <c r="H93" s="319" t="s">
        <v>309</v>
      </c>
    </row>
    <row r="94" spans="1:8" x14ac:dyDescent="0.25">
      <c r="A94" s="417">
        <v>81</v>
      </c>
      <c r="B94" s="421" t="s">
        <v>552</v>
      </c>
      <c r="C94" s="298" t="s">
        <v>2107</v>
      </c>
      <c r="D94" s="320" t="s">
        <v>2108</v>
      </c>
      <c r="E94" s="321" t="s">
        <v>34</v>
      </c>
      <c r="F94" s="301">
        <v>77</v>
      </c>
      <c r="G94" s="302" t="s">
        <v>67</v>
      </c>
      <c r="H94" s="302" t="s">
        <v>68</v>
      </c>
    </row>
    <row r="95" spans="1:8" x14ac:dyDescent="0.25">
      <c r="A95" s="416">
        <v>82</v>
      </c>
      <c r="B95" s="414" t="s">
        <v>553</v>
      </c>
      <c r="C95" s="298" t="s">
        <v>2109</v>
      </c>
      <c r="D95" s="299" t="s">
        <v>496</v>
      </c>
      <c r="E95" s="300" t="s">
        <v>34</v>
      </c>
      <c r="F95" s="301">
        <v>56</v>
      </c>
      <c r="G95" s="302" t="s">
        <v>94</v>
      </c>
      <c r="H95" s="302"/>
    </row>
    <row r="96" spans="1:8" x14ac:dyDescent="0.25">
      <c r="A96" s="416">
        <v>83</v>
      </c>
      <c r="B96" s="414" t="s">
        <v>554</v>
      </c>
      <c r="C96" s="298" t="s">
        <v>2110</v>
      </c>
      <c r="D96" s="299" t="s">
        <v>337</v>
      </c>
      <c r="E96" s="300" t="s">
        <v>129</v>
      </c>
      <c r="F96" s="301">
        <v>0</v>
      </c>
      <c r="G96" s="302" t="s">
        <v>267</v>
      </c>
      <c r="H96" s="302" t="s">
        <v>1983</v>
      </c>
    </row>
    <row r="97" spans="1:8" x14ac:dyDescent="0.25">
      <c r="A97" s="416">
        <v>84</v>
      </c>
      <c r="B97" s="414" t="s">
        <v>555</v>
      </c>
      <c r="C97" s="298" t="s">
        <v>2111</v>
      </c>
      <c r="D97" s="299" t="s">
        <v>2112</v>
      </c>
      <c r="E97" s="300" t="s">
        <v>6</v>
      </c>
      <c r="F97" s="301">
        <v>75</v>
      </c>
      <c r="G97" s="302" t="s">
        <v>67</v>
      </c>
      <c r="H97" s="302"/>
    </row>
    <row r="98" spans="1:8" x14ac:dyDescent="0.25">
      <c r="A98" s="416">
        <v>85</v>
      </c>
      <c r="B98" s="414" t="s">
        <v>556</v>
      </c>
      <c r="C98" s="298" t="s">
        <v>2113</v>
      </c>
      <c r="D98" s="299" t="s">
        <v>1082</v>
      </c>
      <c r="E98" s="300" t="s">
        <v>6</v>
      </c>
      <c r="F98" s="301">
        <v>76</v>
      </c>
      <c r="G98" s="302" t="s">
        <v>67</v>
      </c>
      <c r="H98" s="302"/>
    </row>
    <row r="99" spans="1:8" x14ac:dyDescent="0.25">
      <c r="A99" s="416">
        <v>86</v>
      </c>
      <c r="B99" s="414" t="s">
        <v>557</v>
      </c>
      <c r="C99" s="298" t="s">
        <v>2114</v>
      </c>
      <c r="D99" s="299" t="s">
        <v>2115</v>
      </c>
      <c r="E99" s="300" t="s">
        <v>6</v>
      </c>
      <c r="F99" s="301">
        <v>87</v>
      </c>
      <c r="G99" s="302" t="s">
        <v>31</v>
      </c>
      <c r="H99" s="302"/>
    </row>
    <row r="100" spans="1:8" x14ac:dyDescent="0.25">
      <c r="A100" s="416">
        <v>87</v>
      </c>
      <c r="B100" s="414" t="s">
        <v>558</v>
      </c>
      <c r="C100" s="298" t="s">
        <v>2116</v>
      </c>
      <c r="D100" s="299" t="s">
        <v>401</v>
      </c>
      <c r="E100" s="300" t="s">
        <v>6</v>
      </c>
      <c r="F100" s="301">
        <v>63</v>
      </c>
      <c r="G100" s="302" t="s">
        <v>94</v>
      </c>
      <c r="H100" s="322"/>
    </row>
    <row r="101" spans="1:8" x14ac:dyDescent="0.25">
      <c r="A101" s="416">
        <v>88</v>
      </c>
      <c r="B101" s="414" t="s">
        <v>559</v>
      </c>
      <c r="C101" s="298" t="s">
        <v>2117</v>
      </c>
      <c r="D101" s="299" t="s">
        <v>328</v>
      </c>
      <c r="E101" s="300" t="s">
        <v>2118</v>
      </c>
      <c r="F101" s="301">
        <v>67</v>
      </c>
      <c r="G101" s="302" t="s">
        <v>67</v>
      </c>
      <c r="H101" s="302"/>
    </row>
    <row r="102" spans="1:8" x14ac:dyDescent="0.25">
      <c r="A102" s="416">
        <v>89</v>
      </c>
      <c r="B102" s="414" t="s">
        <v>560</v>
      </c>
      <c r="C102" s="298" t="s">
        <v>2119</v>
      </c>
      <c r="D102" s="299" t="s">
        <v>2120</v>
      </c>
      <c r="E102" s="300" t="s">
        <v>145</v>
      </c>
      <c r="F102" s="301">
        <v>75</v>
      </c>
      <c r="G102" s="302" t="s">
        <v>67</v>
      </c>
      <c r="H102" s="322"/>
    </row>
    <row r="103" spans="1:8" x14ac:dyDescent="0.25">
      <c r="A103" s="416">
        <v>90</v>
      </c>
      <c r="B103" s="414" t="s">
        <v>561</v>
      </c>
      <c r="C103" s="298" t="s">
        <v>2121</v>
      </c>
      <c r="D103" s="299" t="s">
        <v>2122</v>
      </c>
      <c r="E103" s="300" t="s">
        <v>2123</v>
      </c>
      <c r="F103" s="301">
        <v>75</v>
      </c>
      <c r="G103" s="302" t="s">
        <v>67</v>
      </c>
      <c r="H103" s="302"/>
    </row>
    <row r="104" spans="1:8" x14ac:dyDescent="0.25">
      <c r="A104" s="416">
        <v>91</v>
      </c>
      <c r="B104" s="414" t="s">
        <v>562</v>
      </c>
      <c r="C104" s="298" t="s">
        <v>2124</v>
      </c>
      <c r="D104" s="299" t="s">
        <v>108</v>
      </c>
      <c r="E104" s="300" t="s">
        <v>27</v>
      </c>
      <c r="F104" s="301">
        <v>10</v>
      </c>
      <c r="G104" s="302" t="s">
        <v>267</v>
      </c>
      <c r="H104" s="302" t="s">
        <v>2125</v>
      </c>
    </row>
    <row r="105" spans="1:8" x14ac:dyDescent="0.25">
      <c r="A105" s="416">
        <v>92</v>
      </c>
      <c r="B105" s="414" t="s">
        <v>563</v>
      </c>
      <c r="C105" s="298" t="s">
        <v>2126</v>
      </c>
      <c r="D105" s="299" t="s">
        <v>2127</v>
      </c>
      <c r="E105" s="300" t="s">
        <v>39</v>
      </c>
      <c r="F105" s="301">
        <v>66</v>
      </c>
      <c r="G105" s="302" t="s">
        <v>67</v>
      </c>
      <c r="H105" s="322"/>
    </row>
    <row r="106" spans="1:8" x14ac:dyDescent="0.25">
      <c r="A106" s="416">
        <v>93</v>
      </c>
      <c r="B106" s="414" t="s">
        <v>564</v>
      </c>
      <c r="C106" s="298" t="s">
        <v>2128</v>
      </c>
      <c r="D106" s="299" t="s">
        <v>48</v>
      </c>
      <c r="E106" s="300" t="s">
        <v>41</v>
      </c>
      <c r="F106" s="301">
        <v>61</v>
      </c>
      <c r="G106" s="302" t="s">
        <v>94</v>
      </c>
      <c r="H106" s="302"/>
    </row>
    <row r="107" spans="1:8" x14ac:dyDescent="0.25">
      <c r="A107" s="416">
        <v>94</v>
      </c>
      <c r="B107" s="414" t="s">
        <v>565</v>
      </c>
      <c r="C107" s="298" t="s">
        <v>2129</v>
      </c>
      <c r="D107" s="299" t="s">
        <v>70</v>
      </c>
      <c r="E107" s="300" t="s">
        <v>45</v>
      </c>
      <c r="F107" s="301">
        <v>91</v>
      </c>
      <c r="G107" s="302" t="s">
        <v>71</v>
      </c>
      <c r="H107" s="302"/>
    </row>
    <row r="108" spans="1:8" x14ac:dyDescent="0.25">
      <c r="A108" s="416">
        <v>95</v>
      </c>
      <c r="B108" s="414" t="s">
        <v>566</v>
      </c>
      <c r="C108" s="298" t="s">
        <v>2130</v>
      </c>
      <c r="D108" s="299" t="s">
        <v>466</v>
      </c>
      <c r="E108" s="300" t="s">
        <v>93</v>
      </c>
      <c r="F108" s="301">
        <v>0</v>
      </c>
      <c r="G108" s="302" t="s">
        <v>267</v>
      </c>
      <c r="H108" s="302" t="s">
        <v>2125</v>
      </c>
    </row>
    <row r="109" spans="1:8" x14ac:dyDescent="0.25">
      <c r="A109" s="416">
        <v>96</v>
      </c>
      <c r="B109" s="414" t="s">
        <v>567</v>
      </c>
      <c r="C109" s="298" t="s">
        <v>2131</v>
      </c>
      <c r="D109" s="299" t="s">
        <v>49</v>
      </c>
      <c r="E109" s="300" t="s">
        <v>15</v>
      </c>
      <c r="F109" s="301">
        <v>68</v>
      </c>
      <c r="G109" s="302" t="s">
        <v>67</v>
      </c>
      <c r="H109" s="302"/>
    </row>
    <row r="110" spans="1:8" x14ac:dyDescent="0.25">
      <c r="A110" s="416">
        <v>97</v>
      </c>
      <c r="B110" s="414" t="s">
        <v>568</v>
      </c>
      <c r="C110" s="298" t="s">
        <v>2132</v>
      </c>
      <c r="D110" s="299" t="s">
        <v>72</v>
      </c>
      <c r="E110" s="300" t="s">
        <v>50</v>
      </c>
      <c r="F110" s="301">
        <v>5</v>
      </c>
      <c r="G110" s="302" t="s">
        <v>267</v>
      </c>
      <c r="H110" s="302" t="s">
        <v>2125</v>
      </c>
    </row>
    <row r="111" spans="1:8" x14ac:dyDescent="0.25">
      <c r="A111" s="416">
        <v>98</v>
      </c>
      <c r="B111" s="414" t="s">
        <v>569</v>
      </c>
      <c r="C111" s="298" t="s">
        <v>2133</v>
      </c>
      <c r="D111" s="299" t="s">
        <v>310</v>
      </c>
      <c r="E111" s="300" t="s">
        <v>78</v>
      </c>
      <c r="F111" s="301">
        <v>0</v>
      </c>
      <c r="G111" s="302" t="s">
        <v>267</v>
      </c>
      <c r="H111" s="302" t="s">
        <v>2134</v>
      </c>
    </row>
    <row r="112" spans="1:8" x14ac:dyDescent="0.25">
      <c r="A112" s="416">
        <v>99</v>
      </c>
      <c r="B112" s="414" t="s">
        <v>570</v>
      </c>
      <c r="C112" s="298" t="s">
        <v>2135</v>
      </c>
      <c r="D112" s="299" t="s">
        <v>188</v>
      </c>
      <c r="E112" s="300" t="s">
        <v>506</v>
      </c>
      <c r="F112" s="301">
        <v>86</v>
      </c>
      <c r="G112" s="302" t="s">
        <v>31</v>
      </c>
      <c r="H112" s="302"/>
    </row>
    <row r="113" spans="1:8" x14ac:dyDescent="0.25">
      <c r="A113" s="416">
        <v>100</v>
      </c>
      <c r="B113" s="414" t="s">
        <v>571</v>
      </c>
      <c r="C113" s="298" t="s">
        <v>2136</v>
      </c>
      <c r="D113" s="299" t="s">
        <v>462</v>
      </c>
      <c r="E113" s="300" t="s">
        <v>53</v>
      </c>
      <c r="F113" s="301">
        <v>0</v>
      </c>
      <c r="G113" s="302" t="s">
        <v>267</v>
      </c>
      <c r="H113" s="302" t="s">
        <v>2137</v>
      </c>
    </row>
    <row r="114" spans="1:8" x14ac:dyDescent="0.25">
      <c r="A114" s="416">
        <v>101</v>
      </c>
      <c r="B114" s="414" t="s">
        <v>572</v>
      </c>
      <c r="C114" s="298" t="s">
        <v>2138</v>
      </c>
      <c r="D114" s="299" t="s">
        <v>438</v>
      </c>
      <c r="E114" s="300" t="s">
        <v>8</v>
      </c>
      <c r="F114" s="301">
        <v>16</v>
      </c>
      <c r="G114" s="302" t="s">
        <v>267</v>
      </c>
      <c r="H114" s="302" t="s">
        <v>68</v>
      </c>
    </row>
    <row r="115" spans="1:8" x14ac:dyDescent="0.25">
      <c r="A115" s="416">
        <v>102</v>
      </c>
      <c r="B115" s="414" t="s">
        <v>573</v>
      </c>
      <c r="C115" s="298" t="s">
        <v>2139</v>
      </c>
      <c r="D115" s="299" t="s">
        <v>80</v>
      </c>
      <c r="E115" s="300" t="s">
        <v>79</v>
      </c>
      <c r="F115" s="301">
        <v>62</v>
      </c>
      <c r="G115" s="302" t="s">
        <v>94</v>
      </c>
      <c r="H115" s="322" t="s">
        <v>68</v>
      </c>
    </row>
    <row r="116" spans="1:8" x14ac:dyDescent="0.25">
      <c r="A116" s="416">
        <v>103</v>
      </c>
      <c r="B116" s="414" t="s">
        <v>574</v>
      </c>
      <c r="C116" s="298" t="s">
        <v>2140</v>
      </c>
      <c r="D116" s="299" t="s">
        <v>2141</v>
      </c>
      <c r="E116" s="300" t="s">
        <v>114</v>
      </c>
      <c r="F116" s="301">
        <v>78</v>
      </c>
      <c r="G116" s="302" t="s">
        <v>67</v>
      </c>
      <c r="H116" s="302"/>
    </row>
    <row r="117" spans="1:8" x14ac:dyDescent="0.25">
      <c r="A117" s="416">
        <v>104</v>
      </c>
      <c r="B117" s="414" t="s">
        <v>575</v>
      </c>
      <c r="C117" s="298" t="s">
        <v>2142</v>
      </c>
      <c r="D117" s="299" t="s">
        <v>205</v>
      </c>
      <c r="E117" s="300" t="s">
        <v>22</v>
      </c>
      <c r="F117" s="301">
        <v>76</v>
      </c>
      <c r="G117" s="302" t="s">
        <v>67</v>
      </c>
      <c r="H117" s="302"/>
    </row>
    <row r="118" spans="1:8" x14ac:dyDescent="0.25">
      <c r="A118" s="416">
        <v>105</v>
      </c>
      <c r="B118" s="414" t="s">
        <v>576</v>
      </c>
      <c r="C118" s="298" t="s">
        <v>2143</v>
      </c>
      <c r="D118" s="299" t="s">
        <v>2144</v>
      </c>
      <c r="E118" s="300" t="s">
        <v>151</v>
      </c>
      <c r="F118" s="301">
        <v>62</v>
      </c>
      <c r="G118" s="302" t="s">
        <v>94</v>
      </c>
      <c r="H118" s="302" t="s">
        <v>68</v>
      </c>
    </row>
    <row r="119" spans="1:8" ht="30" x14ac:dyDescent="0.25">
      <c r="A119" s="416">
        <v>106</v>
      </c>
      <c r="B119" s="414" t="s">
        <v>577</v>
      </c>
      <c r="C119" s="298" t="s">
        <v>2145</v>
      </c>
      <c r="D119" s="299" t="s">
        <v>153</v>
      </c>
      <c r="E119" s="300" t="s">
        <v>371</v>
      </c>
      <c r="F119" s="301">
        <v>15</v>
      </c>
      <c r="G119" s="302" t="s">
        <v>267</v>
      </c>
      <c r="H119" s="322" t="s">
        <v>2137</v>
      </c>
    </row>
    <row r="120" spans="1:8" x14ac:dyDescent="0.25">
      <c r="A120" s="416">
        <v>107</v>
      </c>
      <c r="B120" s="414" t="s">
        <v>578</v>
      </c>
      <c r="C120" s="298" t="s">
        <v>2146</v>
      </c>
      <c r="D120" s="299" t="s">
        <v>2147</v>
      </c>
      <c r="E120" s="300" t="s">
        <v>247</v>
      </c>
      <c r="F120" s="301">
        <v>25</v>
      </c>
      <c r="G120" s="302" t="s">
        <v>267</v>
      </c>
      <c r="H120" s="302"/>
    </row>
    <row r="121" spans="1:8" x14ac:dyDescent="0.25">
      <c r="A121" s="416">
        <v>108</v>
      </c>
      <c r="B121" s="414" t="s">
        <v>579</v>
      </c>
      <c r="C121" s="298" t="s">
        <v>2148</v>
      </c>
      <c r="D121" s="299" t="s">
        <v>2149</v>
      </c>
      <c r="E121" s="300" t="s">
        <v>138</v>
      </c>
      <c r="F121" s="301">
        <v>81</v>
      </c>
      <c r="G121" s="302" t="s">
        <v>31</v>
      </c>
      <c r="H121" s="302"/>
    </row>
    <row r="122" spans="1:8" x14ac:dyDescent="0.25">
      <c r="A122" s="416">
        <v>109</v>
      </c>
      <c r="B122" s="414" t="s">
        <v>580</v>
      </c>
      <c r="C122" s="298" t="s">
        <v>2150</v>
      </c>
      <c r="D122" s="299" t="s">
        <v>260</v>
      </c>
      <c r="E122" s="300" t="s">
        <v>9</v>
      </c>
      <c r="F122" s="301">
        <v>80</v>
      </c>
      <c r="G122" s="302" t="s">
        <v>67</v>
      </c>
      <c r="H122" s="322"/>
    </row>
    <row r="123" spans="1:8" x14ac:dyDescent="0.25">
      <c r="A123" s="416">
        <v>110</v>
      </c>
      <c r="B123" s="414" t="s">
        <v>581</v>
      </c>
      <c r="C123" s="298" t="s">
        <v>2151</v>
      </c>
      <c r="D123" s="299" t="s">
        <v>46</v>
      </c>
      <c r="E123" s="300" t="s">
        <v>11</v>
      </c>
      <c r="F123" s="301">
        <v>75</v>
      </c>
      <c r="G123" s="302" t="s">
        <v>67</v>
      </c>
      <c r="H123" s="322"/>
    </row>
    <row r="124" spans="1:8" x14ac:dyDescent="0.25">
      <c r="A124" s="416">
        <v>111</v>
      </c>
      <c r="B124" s="414" t="s">
        <v>582</v>
      </c>
      <c r="C124" s="298" t="s">
        <v>2152</v>
      </c>
      <c r="D124" s="299" t="s">
        <v>55</v>
      </c>
      <c r="E124" s="300" t="s">
        <v>81</v>
      </c>
      <c r="F124" s="301">
        <v>72</v>
      </c>
      <c r="G124" s="302" t="s">
        <v>67</v>
      </c>
      <c r="H124" s="302"/>
    </row>
    <row r="125" spans="1:8" x14ac:dyDescent="0.25">
      <c r="A125" s="416">
        <v>112</v>
      </c>
      <c r="B125" s="414" t="s">
        <v>583</v>
      </c>
      <c r="C125" s="298" t="s">
        <v>2153</v>
      </c>
      <c r="D125" s="299" t="s">
        <v>513</v>
      </c>
      <c r="E125" s="300" t="s">
        <v>407</v>
      </c>
      <c r="F125" s="301">
        <v>0</v>
      </c>
      <c r="G125" s="302" t="s">
        <v>267</v>
      </c>
      <c r="H125" s="302" t="s">
        <v>2125</v>
      </c>
    </row>
    <row r="126" spans="1:8" x14ac:dyDescent="0.25">
      <c r="A126" s="416">
        <v>113</v>
      </c>
      <c r="B126" s="414" t="s">
        <v>584</v>
      </c>
      <c r="C126" s="298" t="s">
        <v>2154</v>
      </c>
      <c r="D126" s="299" t="s">
        <v>412</v>
      </c>
      <c r="E126" s="300" t="s">
        <v>57</v>
      </c>
      <c r="F126" s="301">
        <v>78</v>
      </c>
      <c r="G126" s="302" t="s">
        <v>67</v>
      </c>
      <c r="H126" s="302"/>
    </row>
    <row r="127" spans="1:8" x14ac:dyDescent="0.25">
      <c r="A127" s="416">
        <v>114</v>
      </c>
      <c r="B127" s="414" t="s">
        <v>585</v>
      </c>
      <c r="C127" s="298" t="s">
        <v>2155</v>
      </c>
      <c r="D127" s="299" t="s">
        <v>2156</v>
      </c>
      <c r="E127" s="300" t="s">
        <v>2157</v>
      </c>
      <c r="F127" s="301">
        <v>35</v>
      </c>
      <c r="G127" s="302" t="s">
        <v>267</v>
      </c>
      <c r="H127" s="302" t="s">
        <v>68</v>
      </c>
    </row>
    <row r="128" spans="1:8" x14ac:dyDescent="0.25">
      <c r="A128" s="416">
        <v>115</v>
      </c>
      <c r="B128" s="414" t="s">
        <v>586</v>
      </c>
      <c r="C128" s="298" t="s">
        <v>2158</v>
      </c>
      <c r="D128" s="299" t="s">
        <v>2159</v>
      </c>
      <c r="E128" s="300" t="s">
        <v>2160</v>
      </c>
      <c r="F128" s="301">
        <v>53</v>
      </c>
      <c r="G128" s="302" t="s">
        <v>94</v>
      </c>
      <c r="H128" s="302" t="s">
        <v>68</v>
      </c>
    </row>
    <row r="129" spans="1:8" x14ac:dyDescent="0.25">
      <c r="A129" s="416">
        <v>116</v>
      </c>
      <c r="B129" s="414" t="s">
        <v>587</v>
      </c>
      <c r="C129" s="298" t="s">
        <v>2161</v>
      </c>
      <c r="D129" s="299" t="s">
        <v>134</v>
      </c>
      <c r="E129" s="300" t="s">
        <v>59</v>
      </c>
      <c r="F129" s="301">
        <v>77</v>
      </c>
      <c r="G129" s="302" t="s">
        <v>67</v>
      </c>
      <c r="H129" s="302"/>
    </row>
    <row r="130" spans="1:8" x14ac:dyDescent="0.25">
      <c r="A130" s="416">
        <v>117</v>
      </c>
      <c r="B130" s="414" t="s">
        <v>588</v>
      </c>
      <c r="C130" s="298" t="s">
        <v>2162</v>
      </c>
      <c r="D130" s="299" t="s">
        <v>2163</v>
      </c>
      <c r="E130" s="300" t="s">
        <v>59</v>
      </c>
      <c r="F130" s="301">
        <v>77</v>
      </c>
      <c r="G130" s="302" t="s">
        <v>67</v>
      </c>
      <c r="H130" s="302"/>
    </row>
    <row r="131" spans="1:8" x14ac:dyDescent="0.25">
      <c r="A131" s="416">
        <v>118</v>
      </c>
      <c r="B131" s="414" t="s">
        <v>589</v>
      </c>
      <c r="C131" s="298" t="s">
        <v>2164</v>
      </c>
      <c r="D131" s="299" t="s">
        <v>2165</v>
      </c>
      <c r="E131" s="300" t="s">
        <v>59</v>
      </c>
      <c r="F131" s="301">
        <v>62</v>
      </c>
      <c r="G131" s="302" t="s">
        <v>94</v>
      </c>
      <c r="H131" s="302"/>
    </row>
    <row r="132" spans="1:8" x14ac:dyDescent="0.25">
      <c r="A132" s="416">
        <v>119</v>
      </c>
      <c r="B132" s="414" t="s">
        <v>590</v>
      </c>
      <c r="C132" s="298" t="s">
        <v>2166</v>
      </c>
      <c r="D132" s="299" t="s">
        <v>542</v>
      </c>
      <c r="E132" s="300" t="s">
        <v>59</v>
      </c>
      <c r="F132" s="301">
        <v>60</v>
      </c>
      <c r="G132" s="302" t="s">
        <v>94</v>
      </c>
      <c r="H132" s="302" t="s">
        <v>68</v>
      </c>
    </row>
    <row r="133" spans="1:8" x14ac:dyDescent="0.25">
      <c r="A133" s="416">
        <v>120</v>
      </c>
      <c r="B133" s="414" t="s">
        <v>591</v>
      </c>
      <c r="C133" s="298" t="s">
        <v>2167</v>
      </c>
      <c r="D133" s="299" t="s">
        <v>70</v>
      </c>
      <c r="E133" s="300" t="s">
        <v>59</v>
      </c>
      <c r="F133" s="301">
        <v>67</v>
      </c>
      <c r="G133" s="302" t="s">
        <v>67</v>
      </c>
      <c r="H133" s="302"/>
    </row>
    <row r="134" spans="1:8" x14ac:dyDescent="0.25">
      <c r="A134" s="416">
        <v>121</v>
      </c>
      <c r="B134" s="414" t="s">
        <v>592</v>
      </c>
      <c r="C134" s="298" t="s">
        <v>2168</v>
      </c>
      <c r="D134" s="299" t="s">
        <v>168</v>
      </c>
      <c r="E134" s="300" t="s">
        <v>225</v>
      </c>
      <c r="F134" s="301">
        <v>67</v>
      </c>
      <c r="G134" s="302" t="s">
        <v>67</v>
      </c>
      <c r="H134" s="302" t="s">
        <v>68</v>
      </c>
    </row>
    <row r="135" spans="1:8" x14ac:dyDescent="0.25">
      <c r="A135" s="416">
        <v>122</v>
      </c>
      <c r="B135" s="414" t="s">
        <v>593</v>
      </c>
      <c r="C135" s="298" t="s">
        <v>2169</v>
      </c>
      <c r="D135" s="299" t="s">
        <v>180</v>
      </c>
      <c r="E135" s="300" t="s">
        <v>23</v>
      </c>
      <c r="F135" s="301">
        <v>82</v>
      </c>
      <c r="G135" s="302" t="s">
        <v>31</v>
      </c>
      <c r="H135" s="302"/>
    </row>
    <row r="136" spans="1:8" x14ac:dyDescent="0.25">
      <c r="A136" s="416">
        <v>123</v>
      </c>
      <c r="B136" s="414" t="s">
        <v>594</v>
      </c>
      <c r="C136" s="298" t="s">
        <v>2170</v>
      </c>
      <c r="D136" s="299" t="s">
        <v>2171</v>
      </c>
      <c r="E136" s="300" t="s">
        <v>61</v>
      </c>
      <c r="F136" s="301">
        <v>66</v>
      </c>
      <c r="G136" s="302" t="s">
        <v>67</v>
      </c>
      <c r="H136" s="302" t="s">
        <v>68</v>
      </c>
    </row>
    <row r="137" spans="1:8" x14ac:dyDescent="0.25">
      <c r="A137" s="416">
        <v>124</v>
      </c>
      <c r="B137" s="414" t="s">
        <v>595</v>
      </c>
      <c r="C137" s="298" t="s">
        <v>1982</v>
      </c>
      <c r="D137" s="299" t="s">
        <v>51</v>
      </c>
      <c r="E137" s="300" t="s">
        <v>479</v>
      </c>
      <c r="F137" s="301">
        <v>0</v>
      </c>
      <c r="G137" s="302" t="s">
        <v>267</v>
      </c>
      <c r="H137" s="302" t="s">
        <v>1983</v>
      </c>
    </row>
    <row r="138" spans="1:8" x14ac:dyDescent="0.25">
      <c r="A138" s="416">
        <v>125</v>
      </c>
      <c r="B138" s="414" t="s">
        <v>596</v>
      </c>
      <c r="C138" s="298" t="s">
        <v>2172</v>
      </c>
      <c r="D138" s="299" t="s">
        <v>180</v>
      </c>
      <c r="E138" s="300" t="s">
        <v>62</v>
      </c>
      <c r="F138" s="301">
        <v>77</v>
      </c>
      <c r="G138" s="302" t="s">
        <v>67</v>
      </c>
      <c r="H138" s="302"/>
    </row>
    <row r="139" spans="1:8" x14ac:dyDescent="0.25">
      <c r="A139" s="416">
        <v>126</v>
      </c>
      <c r="B139" s="414" t="s">
        <v>597</v>
      </c>
      <c r="C139" s="298" t="s">
        <v>2173</v>
      </c>
      <c r="D139" s="299" t="s">
        <v>2171</v>
      </c>
      <c r="E139" s="300" t="s">
        <v>12</v>
      </c>
      <c r="F139" s="301">
        <v>66</v>
      </c>
      <c r="G139" s="302" t="s">
        <v>67</v>
      </c>
      <c r="H139" s="302"/>
    </row>
    <row r="140" spans="1:8" x14ac:dyDescent="0.25">
      <c r="A140" s="416">
        <v>127</v>
      </c>
      <c r="B140" s="414" t="s">
        <v>598</v>
      </c>
      <c r="C140" s="298" t="s">
        <v>2174</v>
      </c>
      <c r="D140" s="299" t="s">
        <v>172</v>
      </c>
      <c r="E140" s="300" t="s">
        <v>12</v>
      </c>
      <c r="F140" s="301">
        <v>74</v>
      </c>
      <c r="G140" s="302" t="s">
        <v>67</v>
      </c>
      <c r="H140" s="302"/>
    </row>
    <row r="141" spans="1:8" x14ac:dyDescent="0.25">
      <c r="A141" s="416">
        <v>128</v>
      </c>
      <c r="B141" s="414" t="s">
        <v>599</v>
      </c>
      <c r="C141" s="298" t="s">
        <v>2175</v>
      </c>
      <c r="D141" s="299" t="s">
        <v>260</v>
      </c>
      <c r="E141" s="300" t="s">
        <v>12</v>
      </c>
      <c r="F141" s="301">
        <v>69</v>
      </c>
      <c r="G141" s="302" t="s">
        <v>67</v>
      </c>
      <c r="H141" s="302"/>
    </row>
    <row r="142" spans="1:8" x14ac:dyDescent="0.25">
      <c r="A142" s="416">
        <v>129</v>
      </c>
      <c r="B142" s="414" t="s">
        <v>600</v>
      </c>
      <c r="C142" s="298" t="s">
        <v>2176</v>
      </c>
      <c r="D142" s="299" t="s">
        <v>76</v>
      </c>
      <c r="E142" s="300" t="s">
        <v>141</v>
      </c>
      <c r="F142" s="301">
        <v>5</v>
      </c>
      <c r="G142" s="302" t="s">
        <v>267</v>
      </c>
      <c r="H142" s="302" t="s">
        <v>1983</v>
      </c>
    </row>
    <row r="143" spans="1:8" x14ac:dyDescent="0.25">
      <c r="A143" s="416">
        <v>130</v>
      </c>
      <c r="B143" s="414" t="s">
        <v>601</v>
      </c>
      <c r="C143" s="298" t="s">
        <v>2177</v>
      </c>
      <c r="D143" s="299" t="s">
        <v>2178</v>
      </c>
      <c r="E143" s="300" t="s">
        <v>208</v>
      </c>
      <c r="F143" s="301">
        <v>87</v>
      </c>
      <c r="G143" s="302" t="s">
        <v>31</v>
      </c>
      <c r="H143" s="302"/>
    </row>
    <row r="144" spans="1:8" x14ac:dyDescent="0.25">
      <c r="C144" s="104"/>
      <c r="F144" s="104"/>
      <c r="H144" s="317"/>
    </row>
    <row r="145" spans="3:8" x14ac:dyDescent="0.25">
      <c r="C145" s="104"/>
      <c r="F145" s="104"/>
      <c r="H145" s="58"/>
    </row>
    <row r="146" spans="3:8" x14ac:dyDescent="0.25">
      <c r="C146" s="323" t="s">
        <v>442</v>
      </c>
      <c r="D146" s="324" t="s">
        <v>443</v>
      </c>
      <c r="E146" s="424" t="s">
        <v>2179</v>
      </c>
      <c r="F146" s="104"/>
      <c r="H146" s="58"/>
    </row>
    <row r="147" spans="3:8" x14ac:dyDescent="0.25">
      <c r="C147" s="325" t="s">
        <v>71</v>
      </c>
      <c r="D147" s="181">
        <v>18</v>
      </c>
      <c r="E147" s="425">
        <f>D147/D155</f>
        <v>0.13846153846153847</v>
      </c>
      <c r="F147" s="104"/>
      <c r="H147" s="58"/>
    </row>
    <row r="148" spans="3:8" x14ac:dyDescent="0.25">
      <c r="C148" s="325" t="s">
        <v>31</v>
      </c>
      <c r="D148" s="181">
        <v>34</v>
      </c>
      <c r="E148" s="425">
        <f>D148/D155</f>
        <v>0.26153846153846155</v>
      </c>
      <c r="F148" s="104"/>
      <c r="H148" s="58"/>
    </row>
    <row r="149" spans="3:8" x14ac:dyDescent="0.25">
      <c r="C149" s="325" t="s">
        <v>67</v>
      </c>
      <c r="D149" s="181">
        <v>41</v>
      </c>
      <c r="E149" s="425">
        <f>D149/D155</f>
        <v>0.31538461538461537</v>
      </c>
      <c r="F149" s="104"/>
      <c r="H149" s="58"/>
    </row>
    <row r="150" spans="3:8" x14ac:dyDescent="0.25">
      <c r="C150" s="325" t="s">
        <v>94</v>
      </c>
      <c r="D150" s="181">
        <v>20</v>
      </c>
      <c r="E150" s="425">
        <f>D150/D155</f>
        <v>0.15384615384615385</v>
      </c>
      <c r="F150" s="7"/>
      <c r="G150" s="23"/>
      <c r="H150" s="58"/>
    </row>
    <row r="151" spans="3:8" x14ac:dyDescent="0.25">
      <c r="C151" s="325" t="s">
        <v>90</v>
      </c>
      <c r="D151" s="181">
        <v>4</v>
      </c>
      <c r="E151" s="425">
        <f>D151/D155</f>
        <v>3.0769230769230771E-2</v>
      </c>
      <c r="F151" s="104"/>
      <c r="H151" s="58"/>
    </row>
    <row r="152" spans="3:8" x14ac:dyDescent="0.25">
      <c r="C152" s="325" t="s">
        <v>267</v>
      </c>
      <c r="D152" s="181">
        <v>13</v>
      </c>
      <c r="E152" s="425">
        <f>D152/D155</f>
        <v>0.1</v>
      </c>
      <c r="F152" s="104"/>
      <c r="H152" s="58"/>
    </row>
    <row r="153" spans="3:8" x14ac:dyDescent="0.25">
      <c r="C153" s="325" t="s">
        <v>270</v>
      </c>
      <c r="D153" s="181">
        <v>0</v>
      </c>
      <c r="E153" s="425">
        <v>0</v>
      </c>
      <c r="F153" s="104"/>
      <c r="H153" s="58"/>
    </row>
    <row r="154" spans="3:8" x14ac:dyDescent="0.25">
      <c r="C154" s="325" t="s">
        <v>359</v>
      </c>
      <c r="D154" s="181">
        <v>0</v>
      </c>
      <c r="E154" s="425">
        <v>0</v>
      </c>
      <c r="F154" s="104"/>
      <c r="H154" s="58"/>
    </row>
    <row r="155" spans="3:8" x14ac:dyDescent="0.25">
      <c r="C155" s="326" t="s">
        <v>444</v>
      </c>
      <c r="D155" s="327">
        <v>130</v>
      </c>
      <c r="E155" s="426">
        <v>1</v>
      </c>
      <c r="F155" s="104"/>
      <c r="H155" s="58"/>
    </row>
  </sheetData>
  <mergeCells count="7">
    <mergeCell ref="A1:C1"/>
    <mergeCell ref="A2:C2"/>
    <mergeCell ref="D93:E93"/>
    <mergeCell ref="C6:H6"/>
    <mergeCell ref="C7:H7"/>
    <mergeCell ref="C8:I8"/>
    <mergeCell ref="C5:H5"/>
  </mergeCells>
  <pageMargins left="0.45" right="0.4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2"/>
  <sheetViews>
    <sheetView tabSelected="1" topLeftCell="A211" workbookViewId="0">
      <selection activeCell="E85" sqref="E85"/>
    </sheetView>
  </sheetViews>
  <sheetFormatPr defaultRowHeight="15.75" x14ac:dyDescent="0.25"/>
  <cols>
    <col min="1" max="1" width="3.75" customWidth="1"/>
    <col min="2" max="2" width="4.75" customWidth="1"/>
    <col min="3" max="3" width="17.75" bestFit="1" customWidth="1"/>
    <col min="4" max="4" width="15.5" customWidth="1"/>
    <col min="5" max="5" width="9.25" style="36" customWidth="1"/>
    <col min="6" max="6" width="8.25" customWidth="1"/>
    <col min="7" max="7" width="11.75" customWidth="1"/>
    <col min="8" max="8" width="12.125" customWidth="1"/>
  </cols>
  <sheetData>
    <row r="1" spans="1:8" s="4" customFormat="1" x14ac:dyDescent="0.25">
      <c r="A1" s="340" t="s">
        <v>1</v>
      </c>
      <c r="B1" s="340"/>
      <c r="C1" s="340"/>
      <c r="D1" s="2" t="s">
        <v>2</v>
      </c>
      <c r="E1" s="2"/>
      <c r="F1" s="2"/>
    </row>
    <row r="2" spans="1:8" s="4" customFormat="1" x14ac:dyDescent="0.25">
      <c r="A2" s="343" t="s">
        <v>3</v>
      </c>
      <c r="B2" s="343"/>
      <c r="C2" s="343"/>
      <c r="D2" s="343" t="s">
        <v>306</v>
      </c>
      <c r="E2" s="343"/>
      <c r="F2" s="343"/>
      <c r="G2" s="343"/>
    </row>
    <row r="3" spans="1:8" s="4" customFormat="1" x14ac:dyDescent="0.25">
      <c r="A3" s="32"/>
      <c r="B3" s="32"/>
      <c r="C3" s="32"/>
      <c r="D3" s="31"/>
      <c r="E3" s="31"/>
    </row>
    <row r="4" spans="1:8" s="4" customFormat="1" x14ac:dyDescent="0.25">
      <c r="B4" s="31" t="s">
        <v>268</v>
      </c>
      <c r="D4" s="31"/>
      <c r="E4" s="31"/>
    </row>
    <row r="5" spans="1:8" s="4" customFormat="1" ht="19.5" customHeight="1" x14ac:dyDescent="0.25">
      <c r="A5" s="358" t="s">
        <v>445</v>
      </c>
      <c r="B5" s="358"/>
      <c r="C5" s="358"/>
      <c r="D5" s="358"/>
      <c r="E5" s="358"/>
      <c r="F5" s="358"/>
      <c r="G5" s="358"/>
    </row>
    <row r="6" spans="1:8" s="4" customFormat="1" ht="18.75" customHeight="1" x14ac:dyDescent="0.25">
      <c r="A6" s="358" t="s">
        <v>345</v>
      </c>
      <c r="B6" s="358"/>
      <c r="C6" s="358"/>
      <c r="D6" s="358"/>
      <c r="E6" s="358"/>
      <c r="F6" s="358"/>
      <c r="G6" s="358"/>
    </row>
    <row r="7" spans="1:8" s="4" customFormat="1" x14ac:dyDescent="0.25">
      <c r="A7" s="349" t="s">
        <v>543</v>
      </c>
      <c r="B7" s="349"/>
      <c r="C7" s="349"/>
      <c r="D7" s="349"/>
      <c r="E7" s="349"/>
      <c r="F7" s="349"/>
      <c r="G7" s="349"/>
    </row>
    <row r="8" spans="1:8" x14ac:dyDescent="0.25">
      <c r="A8" s="341" t="s">
        <v>544</v>
      </c>
      <c r="B8" s="341"/>
      <c r="C8" s="341"/>
      <c r="D8" s="341"/>
      <c r="E8" s="341"/>
      <c r="F8" s="341"/>
      <c r="G8" s="341"/>
    </row>
    <row r="9" spans="1:8" x14ac:dyDescent="0.25">
      <c r="A9" s="364"/>
      <c r="B9" s="364"/>
      <c r="C9" s="364"/>
      <c r="D9" s="364"/>
      <c r="E9" s="365"/>
      <c r="F9" s="364"/>
      <c r="G9" s="364"/>
      <c r="H9" s="25"/>
    </row>
    <row r="10" spans="1:8" x14ac:dyDescent="0.25">
      <c r="A10" s="366" t="s">
        <v>1214</v>
      </c>
      <c r="B10" s="366"/>
      <c r="C10" s="366"/>
      <c r="D10" s="366"/>
      <c r="E10" s="366"/>
      <c r="F10" s="366"/>
      <c r="G10" s="366"/>
      <c r="H10" s="366"/>
    </row>
    <row r="11" spans="1:8" ht="47.25" x14ac:dyDescent="0.25">
      <c r="A11" s="367" t="s">
        <v>104</v>
      </c>
      <c r="B11" s="367" t="s">
        <v>104</v>
      </c>
      <c r="C11" s="368" t="s">
        <v>32</v>
      </c>
      <c r="D11" s="368" t="s">
        <v>33</v>
      </c>
      <c r="E11" s="369" t="s">
        <v>144</v>
      </c>
      <c r="F11" s="370" t="s">
        <v>358</v>
      </c>
      <c r="G11" s="371" t="s">
        <v>4</v>
      </c>
      <c r="H11" s="372" t="s">
        <v>0</v>
      </c>
    </row>
    <row r="12" spans="1:8" ht="31.5" customHeight="1" x14ac:dyDescent="0.25">
      <c r="A12" s="373"/>
      <c r="B12" s="373"/>
      <c r="C12" s="428" t="s">
        <v>2350</v>
      </c>
      <c r="D12" s="429"/>
      <c r="E12" s="374"/>
      <c r="F12" s="375"/>
      <c r="G12" s="376"/>
      <c r="H12" s="377"/>
    </row>
    <row r="13" spans="1:8" x14ac:dyDescent="0.25">
      <c r="A13" s="378">
        <v>1</v>
      </c>
      <c r="B13" s="378">
        <v>1</v>
      </c>
      <c r="C13" s="379" t="s">
        <v>2351</v>
      </c>
      <c r="D13" s="379" t="s">
        <v>2352</v>
      </c>
      <c r="E13" s="380" t="s">
        <v>34</v>
      </c>
      <c r="F13" s="381">
        <v>68</v>
      </c>
      <c r="G13" s="382" t="str">
        <f t="shared" ref="G13:G76" si="0">IF(F13&gt;=90,"Xuất sắc",IF(F13&gt;=80,"Tốt",IF(F13&gt;=65,"Khá",IF(F13&gt;=50,"Trung bình",IF(F13&gt;=35,"Yếu","Kém")))))</f>
        <v>Khá</v>
      </c>
      <c r="H13" s="377"/>
    </row>
    <row r="14" spans="1:8" x14ac:dyDescent="0.25">
      <c r="A14" s="378">
        <v>2</v>
      </c>
      <c r="B14" s="378">
        <v>2</v>
      </c>
      <c r="C14" s="379" t="s">
        <v>2353</v>
      </c>
      <c r="D14" s="379" t="s">
        <v>2354</v>
      </c>
      <c r="E14" s="380" t="s">
        <v>34</v>
      </c>
      <c r="F14" s="381">
        <v>97</v>
      </c>
      <c r="G14" s="382" t="str">
        <f t="shared" si="0"/>
        <v>Xuất sắc</v>
      </c>
      <c r="H14" s="377"/>
    </row>
    <row r="15" spans="1:8" x14ac:dyDescent="0.25">
      <c r="A15" s="378">
        <v>3</v>
      </c>
      <c r="B15" s="378">
        <v>3</v>
      </c>
      <c r="C15" s="379" t="s">
        <v>2355</v>
      </c>
      <c r="D15" s="379" t="s">
        <v>396</v>
      </c>
      <c r="E15" s="380" t="s">
        <v>34</v>
      </c>
      <c r="F15" s="381">
        <v>85</v>
      </c>
      <c r="G15" s="382" t="str">
        <f t="shared" si="0"/>
        <v>Tốt</v>
      </c>
      <c r="H15" s="377"/>
    </row>
    <row r="16" spans="1:8" x14ac:dyDescent="0.25">
      <c r="A16" s="378">
        <v>4</v>
      </c>
      <c r="B16" s="378">
        <v>4</v>
      </c>
      <c r="C16" s="379" t="s">
        <v>2356</v>
      </c>
      <c r="D16" s="379" t="s">
        <v>236</v>
      </c>
      <c r="E16" s="380" t="s">
        <v>129</v>
      </c>
      <c r="F16" s="381">
        <v>74</v>
      </c>
      <c r="G16" s="382" t="str">
        <f t="shared" si="0"/>
        <v>Khá</v>
      </c>
      <c r="H16" s="377"/>
    </row>
    <row r="17" spans="1:8" x14ac:dyDescent="0.25">
      <c r="A17" s="378">
        <v>5</v>
      </c>
      <c r="B17" s="378">
        <v>5</v>
      </c>
      <c r="C17" s="379" t="s">
        <v>2357</v>
      </c>
      <c r="D17" s="379" t="s">
        <v>18</v>
      </c>
      <c r="E17" s="380" t="s">
        <v>6</v>
      </c>
      <c r="F17" s="381">
        <v>72</v>
      </c>
      <c r="G17" s="382" t="str">
        <f t="shared" si="0"/>
        <v>Khá</v>
      </c>
      <c r="H17" s="377"/>
    </row>
    <row r="18" spans="1:8" x14ac:dyDescent="0.25">
      <c r="A18" s="378">
        <v>6</v>
      </c>
      <c r="B18" s="378">
        <v>6</v>
      </c>
      <c r="C18" s="379" t="s">
        <v>2358</v>
      </c>
      <c r="D18" s="379" t="s">
        <v>2359</v>
      </c>
      <c r="E18" s="380" t="s">
        <v>316</v>
      </c>
      <c r="F18" s="381">
        <v>80</v>
      </c>
      <c r="G18" s="382" t="str">
        <f t="shared" si="0"/>
        <v>Tốt</v>
      </c>
      <c r="H18" s="377"/>
    </row>
    <row r="19" spans="1:8" x14ac:dyDescent="0.25">
      <c r="A19" s="378">
        <v>7</v>
      </c>
      <c r="B19" s="378">
        <v>7</v>
      </c>
      <c r="C19" s="379" t="s">
        <v>2360</v>
      </c>
      <c r="D19" s="379" t="s">
        <v>2361</v>
      </c>
      <c r="E19" s="380" t="s">
        <v>223</v>
      </c>
      <c r="F19" s="381">
        <v>73</v>
      </c>
      <c r="G19" s="382" t="str">
        <f t="shared" si="0"/>
        <v>Khá</v>
      </c>
      <c r="H19" s="377"/>
    </row>
    <row r="20" spans="1:8" x14ac:dyDescent="0.25">
      <c r="A20" s="378">
        <v>8</v>
      </c>
      <c r="B20" s="378">
        <v>8</v>
      </c>
      <c r="C20" s="379" t="s">
        <v>2362</v>
      </c>
      <c r="D20" s="379" t="s">
        <v>18</v>
      </c>
      <c r="E20" s="380" t="s">
        <v>2118</v>
      </c>
      <c r="F20" s="381">
        <v>73</v>
      </c>
      <c r="G20" s="382" t="str">
        <f t="shared" si="0"/>
        <v>Khá</v>
      </c>
      <c r="H20" s="377"/>
    </row>
    <row r="21" spans="1:8" x14ac:dyDescent="0.25">
      <c r="A21" s="378">
        <v>9</v>
      </c>
      <c r="B21" s="378">
        <v>9</v>
      </c>
      <c r="C21" s="379" t="s">
        <v>2363</v>
      </c>
      <c r="D21" s="379" t="s">
        <v>2364</v>
      </c>
      <c r="E21" s="380" t="s">
        <v>373</v>
      </c>
      <c r="F21" s="381">
        <v>78</v>
      </c>
      <c r="G21" s="382" t="str">
        <f t="shared" si="0"/>
        <v>Khá</v>
      </c>
      <c r="H21" s="377"/>
    </row>
    <row r="22" spans="1:8" x14ac:dyDescent="0.25">
      <c r="A22" s="378">
        <v>10</v>
      </c>
      <c r="B22" s="378">
        <v>10</v>
      </c>
      <c r="C22" s="379" t="s">
        <v>2365</v>
      </c>
      <c r="D22" s="379" t="s">
        <v>108</v>
      </c>
      <c r="E22" s="380" t="s">
        <v>27</v>
      </c>
      <c r="F22" s="381">
        <v>80</v>
      </c>
      <c r="G22" s="382" t="str">
        <f t="shared" si="0"/>
        <v>Tốt</v>
      </c>
      <c r="H22" s="377"/>
    </row>
    <row r="23" spans="1:8" x14ac:dyDescent="0.25">
      <c r="A23" s="378">
        <v>11</v>
      </c>
      <c r="B23" s="378">
        <v>11</v>
      </c>
      <c r="C23" s="379" t="s">
        <v>2366</v>
      </c>
      <c r="D23" s="379" t="s">
        <v>2367</v>
      </c>
      <c r="E23" s="380" t="s">
        <v>39</v>
      </c>
      <c r="F23" s="381">
        <v>54</v>
      </c>
      <c r="G23" s="382" t="str">
        <f t="shared" si="0"/>
        <v>Trung bình</v>
      </c>
      <c r="H23" s="377"/>
    </row>
    <row r="24" spans="1:8" x14ac:dyDescent="0.25">
      <c r="A24" s="378">
        <v>12</v>
      </c>
      <c r="B24" s="378">
        <v>12</v>
      </c>
      <c r="C24" s="379" t="s">
        <v>2368</v>
      </c>
      <c r="D24" s="379" t="s">
        <v>2369</v>
      </c>
      <c r="E24" s="380" t="s">
        <v>7</v>
      </c>
      <c r="F24" s="381">
        <v>78</v>
      </c>
      <c r="G24" s="382" t="str">
        <f t="shared" si="0"/>
        <v>Khá</v>
      </c>
      <c r="H24" s="377"/>
    </row>
    <row r="25" spans="1:8" x14ac:dyDescent="0.25">
      <c r="A25" s="378">
        <v>13</v>
      </c>
      <c r="B25" s="378">
        <v>13</v>
      </c>
      <c r="C25" s="379" t="s">
        <v>2370</v>
      </c>
      <c r="D25" s="379" t="s">
        <v>2371</v>
      </c>
      <c r="E25" s="380" t="s">
        <v>14</v>
      </c>
      <c r="F25" s="381">
        <v>43</v>
      </c>
      <c r="G25" s="382" t="str">
        <f t="shared" si="0"/>
        <v>Yếu</v>
      </c>
      <c r="H25" s="377" t="s">
        <v>109</v>
      </c>
    </row>
    <row r="26" spans="1:8" x14ac:dyDescent="0.25">
      <c r="A26" s="378">
        <v>14</v>
      </c>
      <c r="B26" s="378">
        <v>14</v>
      </c>
      <c r="C26" s="379" t="s">
        <v>2372</v>
      </c>
      <c r="D26" s="379" t="s">
        <v>191</v>
      </c>
      <c r="E26" s="380" t="s">
        <v>45</v>
      </c>
      <c r="F26" s="381">
        <v>76</v>
      </c>
      <c r="G26" s="382" t="str">
        <f t="shared" si="0"/>
        <v>Khá</v>
      </c>
      <c r="H26" s="377"/>
    </row>
    <row r="27" spans="1:8" x14ac:dyDescent="0.25">
      <c r="A27" s="378">
        <v>15</v>
      </c>
      <c r="B27" s="378">
        <v>15</v>
      </c>
      <c r="C27" s="379" t="s">
        <v>2373</v>
      </c>
      <c r="D27" s="379" t="s">
        <v>191</v>
      </c>
      <c r="E27" s="380" t="s">
        <v>45</v>
      </c>
      <c r="F27" s="381">
        <v>81</v>
      </c>
      <c r="G27" s="382" t="str">
        <f t="shared" si="0"/>
        <v>Tốt</v>
      </c>
      <c r="H27" s="377"/>
    </row>
    <row r="28" spans="1:8" x14ac:dyDescent="0.25">
      <c r="A28" s="378">
        <v>16</v>
      </c>
      <c r="B28" s="378">
        <v>16</v>
      </c>
      <c r="C28" s="379" t="s">
        <v>2374</v>
      </c>
      <c r="D28" s="379" t="s">
        <v>2375</v>
      </c>
      <c r="E28" s="380" t="s">
        <v>332</v>
      </c>
      <c r="F28" s="381">
        <v>67</v>
      </c>
      <c r="G28" s="382" t="str">
        <f t="shared" si="0"/>
        <v>Khá</v>
      </c>
      <c r="H28" s="377"/>
    </row>
    <row r="29" spans="1:8" x14ac:dyDescent="0.25">
      <c r="A29" s="378">
        <v>17</v>
      </c>
      <c r="B29" s="378">
        <v>17</v>
      </c>
      <c r="C29" s="379" t="s">
        <v>2376</v>
      </c>
      <c r="D29" s="379" t="s">
        <v>180</v>
      </c>
      <c r="E29" s="380" t="s">
        <v>93</v>
      </c>
      <c r="F29" s="381">
        <v>84</v>
      </c>
      <c r="G29" s="382" t="str">
        <f t="shared" si="0"/>
        <v>Tốt</v>
      </c>
      <c r="H29" s="377"/>
    </row>
    <row r="30" spans="1:8" x14ac:dyDescent="0.25">
      <c r="A30" s="378">
        <v>18</v>
      </c>
      <c r="B30" s="378">
        <v>18</v>
      </c>
      <c r="C30" s="379" t="s">
        <v>2377</v>
      </c>
      <c r="D30" s="379" t="s">
        <v>2378</v>
      </c>
      <c r="E30" s="380" t="s">
        <v>2379</v>
      </c>
      <c r="F30" s="381">
        <v>50</v>
      </c>
      <c r="G30" s="382" t="str">
        <f t="shared" si="0"/>
        <v>Trung bình</v>
      </c>
      <c r="H30" s="377" t="s">
        <v>68</v>
      </c>
    </row>
    <row r="31" spans="1:8" x14ac:dyDescent="0.25">
      <c r="A31" s="378">
        <v>19</v>
      </c>
      <c r="B31" s="378">
        <v>19</v>
      </c>
      <c r="C31" s="379" t="s">
        <v>2380</v>
      </c>
      <c r="D31" s="379" t="s">
        <v>2381</v>
      </c>
      <c r="E31" s="380" t="s">
        <v>15</v>
      </c>
      <c r="F31" s="381">
        <v>83</v>
      </c>
      <c r="G31" s="382" t="str">
        <f t="shared" si="0"/>
        <v>Tốt</v>
      </c>
      <c r="H31" s="377"/>
    </row>
    <row r="32" spans="1:8" x14ac:dyDescent="0.25">
      <c r="A32" s="378">
        <v>20</v>
      </c>
      <c r="B32" s="378">
        <v>20</v>
      </c>
      <c r="C32" s="379" t="s">
        <v>2382</v>
      </c>
      <c r="D32" s="379" t="s">
        <v>2383</v>
      </c>
      <c r="E32" s="380" t="s">
        <v>15</v>
      </c>
      <c r="F32" s="381">
        <v>80</v>
      </c>
      <c r="G32" s="382" t="str">
        <f t="shared" si="0"/>
        <v>Tốt</v>
      </c>
      <c r="H32" s="377"/>
    </row>
    <row r="33" spans="1:8" x14ac:dyDescent="0.25">
      <c r="A33" s="378">
        <v>21</v>
      </c>
      <c r="B33" s="378">
        <v>21</v>
      </c>
      <c r="C33" s="379" t="s">
        <v>2384</v>
      </c>
      <c r="D33" s="379" t="s">
        <v>2385</v>
      </c>
      <c r="E33" s="380" t="s">
        <v>29</v>
      </c>
      <c r="F33" s="381">
        <v>80</v>
      </c>
      <c r="G33" s="382" t="str">
        <f t="shared" si="0"/>
        <v>Tốt</v>
      </c>
      <c r="H33" s="377"/>
    </row>
    <row r="34" spans="1:8" x14ac:dyDescent="0.25">
      <c r="A34" s="378">
        <v>22</v>
      </c>
      <c r="B34" s="378">
        <v>22</v>
      </c>
      <c r="C34" s="379" t="s">
        <v>2386</v>
      </c>
      <c r="D34" s="379" t="s">
        <v>2387</v>
      </c>
      <c r="E34" s="380" t="s">
        <v>47</v>
      </c>
      <c r="F34" s="381">
        <v>92</v>
      </c>
      <c r="G34" s="382" t="str">
        <f t="shared" si="0"/>
        <v>Xuất sắc</v>
      </c>
      <c r="H34" s="377"/>
    </row>
    <row r="35" spans="1:8" x14ac:dyDescent="0.25">
      <c r="A35" s="378">
        <v>23</v>
      </c>
      <c r="B35" s="378">
        <v>23</v>
      </c>
      <c r="C35" s="379" t="s">
        <v>2388</v>
      </c>
      <c r="D35" s="379" t="s">
        <v>2389</v>
      </c>
      <c r="E35" s="380" t="s">
        <v>20</v>
      </c>
      <c r="F35" s="381">
        <v>81</v>
      </c>
      <c r="G35" s="382" t="str">
        <f t="shared" si="0"/>
        <v>Tốt</v>
      </c>
      <c r="H35" s="377"/>
    </row>
    <row r="36" spans="1:8" x14ac:dyDescent="0.25">
      <c r="A36" s="378">
        <v>24</v>
      </c>
      <c r="B36" s="378">
        <v>24</v>
      </c>
      <c r="C36" s="379" t="s">
        <v>2390</v>
      </c>
      <c r="D36" s="379" t="s">
        <v>168</v>
      </c>
      <c r="E36" s="380" t="s">
        <v>2391</v>
      </c>
      <c r="F36" s="381">
        <v>76</v>
      </c>
      <c r="G36" s="382" t="str">
        <f t="shared" si="0"/>
        <v>Khá</v>
      </c>
      <c r="H36" s="377"/>
    </row>
    <row r="37" spans="1:8" x14ac:dyDescent="0.25">
      <c r="A37" s="378">
        <v>25</v>
      </c>
      <c r="B37" s="378">
        <v>25</v>
      </c>
      <c r="C37" s="379" t="s">
        <v>2392</v>
      </c>
      <c r="D37" s="379" t="s">
        <v>18</v>
      </c>
      <c r="E37" s="380" t="s">
        <v>50</v>
      </c>
      <c r="F37" s="381">
        <v>85</v>
      </c>
      <c r="G37" s="382" t="str">
        <f t="shared" si="0"/>
        <v>Tốt</v>
      </c>
      <c r="H37" s="377"/>
    </row>
    <row r="38" spans="1:8" x14ac:dyDescent="0.25">
      <c r="A38" s="378">
        <v>26</v>
      </c>
      <c r="B38" s="378">
        <v>26</v>
      </c>
      <c r="C38" s="379" t="s">
        <v>2393</v>
      </c>
      <c r="D38" s="379" t="s">
        <v>2394</v>
      </c>
      <c r="E38" s="380" t="s">
        <v>160</v>
      </c>
      <c r="F38" s="381">
        <v>81</v>
      </c>
      <c r="G38" s="382" t="str">
        <f t="shared" si="0"/>
        <v>Tốt</v>
      </c>
      <c r="H38" s="377"/>
    </row>
    <row r="39" spans="1:8" x14ac:dyDescent="0.25">
      <c r="A39" s="378">
        <v>27</v>
      </c>
      <c r="B39" s="378">
        <v>27</v>
      </c>
      <c r="C39" s="379" t="s">
        <v>2395</v>
      </c>
      <c r="D39" s="379" t="s">
        <v>2396</v>
      </c>
      <c r="E39" s="380" t="s">
        <v>160</v>
      </c>
      <c r="F39" s="381">
        <v>73</v>
      </c>
      <c r="G39" s="382" t="str">
        <f t="shared" si="0"/>
        <v>Khá</v>
      </c>
      <c r="H39" s="377"/>
    </row>
    <row r="40" spans="1:8" x14ac:dyDescent="0.25">
      <c r="A40" s="378">
        <v>28</v>
      </c>
      <c r="B40" s="378">
        <v>28</v>
      </c>
      <c r="C40" s="379" t="s">
        <v>2397</v>
      </c>
      <c r="D40" s="379" t="s">
        <v>2398</v>
      </c>
      <c r="E40" s="380" t="s">
        <v>21</v>
      </c>
      <c r="F40" s="381">
        <v>76</v>
      </c>
      <c r="G40" s="382" t="str">
        <f t="shared" si="0"/>
        <v>Khá</v>
      </c>
      <c r="H40" s="377"/>
    </row>
    <row r="41" spans="1:8" x14ac:dyDescent="0.25">
      <c r="A41" s="378">
        <v>29</v>
      </c>
      <c r="B41" s="378">
        <v>29</v>
      </c>
      <c r="C41" s="379" t="s">
        <v>2399</v>
      </c>
      <c r="D41" s="379" t="s">
        <v>46</v>
      </c>
      <c r="E41" s="380" t="s">
        <v>21</v>
      </c>
      <c r="F41" s="381">
        <v>83</v>
      </c>
      <c r="G41" s="382" t="str">
        <f t="shared" si="0"/>
        <v>Tốt</v>
      </c>
      <c r="H41" s="377"/>
    </row>
    <row r="42" spans="1:8" x14ac:dyDescent="0.25">
      <c r="A42" s="378">
        <v>30</v>
      </c>
      <c r="B42" s="378">
        <v>30</v>
      </c>
      <c r="C42" s="379" t="s">
        <v>2400</v>
      </c>
      <c r="D42" s="379" t="s">
        <v>2401</v>
      </c>
      <c r="E42" s="380" t="s">
        <v>52</v>
      </c>
      <c r="F42" s="381">
        <v>82</v>
      </c>
      <c r="G42" s="382" t="str">
        <f t="shared" si="0"/>
        <v>Tốt</v>
      </c>
      <c r="H42" s="377"/>
    </row>
    <row r="43" spans="1:8" x14ac:dyDescent="0.25">
      <c r="A43" s="378">
        <v>31</v>
      </c>
      <c r="B43" s="378">
        <v>31</v>
      </c>
      <c r="C43" s="379" t="s">
        <v>2402</v>
      </c>
      <c r="D43" s="379" t="s">
        <v>175</v>
      </c>
      <c r="E43" s="380" t="s">
        <v>8</v>
      </c>
      <c r="F43" s="381">
        <v>85</v>
      </c>
      <c r="G43" s="382" t="str">
        <f t="shared" si="0"/>
        <v>Tốt</v>
      </c>
      <c r="H43" s="377"/>
    </row>
    <row r="44" spans="1:8" x14ac:dyDescent="0.25">
      <c r="A44" s="378">
        <v>32</v>
      </c>
      <c r="B44" s="378">
        <v>32</v>
      </c>
      <c r="C44" s="379" t="s">
        <v>2403</v>
      </c>
      <c r="D44" s="379" t="s">
        <v>149</v>
      </c>
      <c r="E44" s="380" t="s">
        <v>8</v>
      </c>
      <c r="F44" s="381">
        <v>80</v>
      </c>
      <c r="G44" s="382" t="str">
        <f t="shared" si="0"/>
        <v>Tốt</v>
      </c>
      <c r="H44" s="377"/>
    </row>
    <row r="45" spans="1:8" x14ac:dyDescent="0.25">
      <c r="A45" s="378">
        <v>33</v>
      </c>
      <c r="B45" s="378">
        <v>33</v>
      </c>
      <c r="C45" s="379" t="s">
        <v>2404</v>
      </c>
      <c r="D45" s="379" t="s">
        <v>149</v>
      </c>
      <c r="E45" s="380" t="s">
        <v>8</v>
      </c>
      <c r="F45" s="381">
        <v>79</v>
      </c>
      <c r="G45" s="382" t="str">
        <f t="shared" si="0"/>
        <v>Khá</v>
      </c>
      <c r="H45" s="377"/>
    </row>
    <row r="46" spans="1:8" x14ac:dyDescent="0.25">
      <c r="A46" s="378">
        <v>34</v>
      </c>
      <c r="B46" s="378">
        <v>34</v>
      </c>
      <c r="C46" s="379" t="s">
        <v>2405</v>
      </c>
      <c r="D46" s="379" t="s">
        <v>2406</v>
      </c>
      <c r="E46" s="380" t="s">
        <v>8</v>
      </c>
      <c r="F46" s="381">
        <v>80</v>
      </c>
      <c r="G46" s="382" t="str">
        <f t="shared" si="0"/>
        <v>Tốt</v>
      </c>
      <c r="H46" s="377"/>
    </row>
    <row r="47" spans="1:8" x14ac:dyDescent="0.25">
      <c r="A47" s="378">
        <v>35</v>
      </c>
      <c r="B47" s="378">
        <v>35</v>
      </c>
      <c r="C47" s="379" t="s">
        <v>2407</v>
      </c>
      <c r="D47" s="379" t="s">
        <v>18</v>
      </c>
      <c r="E47" s="380" t="s">
        <v>99</v>
      </c>
      <c r="F47" s="381">
        <v>73</v>
      </c>
      <c r="G47" s="382" t="str">
        <f t="shared" si="0"/>
        <v>Khá</v>
      </c>
      <c r="H47" s="377"/>
    </row>
    <row r="48" spans="1:8" x14ac:dyDescent="0.25">
      <c r="A48" s="378">
        <v>36</v>
      </c>
      <c r="B48" s="378">
        <v>36</v>
      </c>
      <c r="C48" s="379" t="s">
        <v>2408</v>
      </c>
      <c r="D48" s="379" t="s">
        <v>2409</v>
      </c>
      <c r="E48" s="380" t="s">
        <v>79</v>
      </c>
      <c r="F48" s="381">
        <v>81</v>
      </c>
      <c r="G48" s="382" t="str">
        <f t="shared" si="0"/>
        <v>Tốt</v>
      </c>
      <c r="H48" s="377"/>
    </row>
    <row r="49" spans="1:8" x14ac:dyDescent="0.25">
      <c r="A49" s="378">
        <v>37</v>
      </c>
      <c r="B49" s="378">
        <v>37</v>
      </c>
      <c r="C49" s="379" t="s">
        <v>2410</v>
      </c>
      <c r="D49" s="379" t="s">
        <v>2411</v>
      </c>
      <c r="E49" s="380" t="s">
        <v>79</v>
      </c>
      <c r="F49" s="381">
        <v>71</v>
      </c>
      <c r="G49" s="382" t="str">
        <f t="shared" si="0"/>
        <v>Khá</v>
      </c>
      <c r="H49" s="377"/>
    </row>
    <row r="50" spans="1:8" x14ac:dyDescent="0.25">
      <c r="A50" s="378">
        <v>38</v>
      </c>
      <c r="B50" s="378">
        <v>38</v>
      </c>
      <c r="C50" s="379" t="s">
        <v>2412</v>
      </c>
      <c r="D50" s="379" t="s">
        <v>2413</v>
      </c>
      <c r="E50" s="380" t="s">
        <v>22</v>
      </c>
      <c r="F50" s="381">
        <v>81</v>
      </c>
      <c r="G50" s="382" t="str">
        <f t="shared" si="0"/>
        <v>Tốt</v>
      </c>
      <c r="H50" s="377"/>
    </row>
    <row r="51" spans="1:8" x14ac:dyDescent="0.25">
      <c r="A51" s="378">
        <v>39</v>
      </c>
      <c r="B51" s="378">
        <v>39</v>
      </c>
      <c r="C51" s="379" t="s">
        <v>2414</v>
      </c>
      <c r="D51" s="379" t="s">
        <v>378</v>
      </c>
      <c r="E51" s="380" t="s">
        <v>22</v>
      </c>
      <c r="F51" s="381">
        <v>80</v>
      </c>
      <c r="G51" s="382" t="str">
        <f t="shared" si="0"/>
        <v>Tốt</v>
      </c>
      <c r="H51" s="377"/>
    </row>
    <row r="52" spans="1:8" x14ac:dyDescent="0.25">
      <c r="A52" s="378">
        <v>40</v>
      </c>
      <c r="B52" s="378">
        <v>40</v>
      </c>
      <c r="C52" s="379" t="s">
        <v>2415</v>
      </c>
      <c r="D52" s="379" t="s">
        <v>2416</v>
      </c>
      <c r="E52" s="380" t="s">
        <v>22</v>
      </c>
      <c r="F52" s="381">
        <v>55</v>
      </c>
      <c r="G52" s="382" t="str">
        <f t="shared" si="0"/>
        <v>Trung bình</v>
      </c>
      <c r="H52" s="377" t="s">
        <v>68</v>
      </c>
    </row>
    <row r="53" spans="1:8" x14ac:dyDescent="0.25">
      <c r="A53" s="378">
        <v>41</v>
      </c>
      <c r="B53" s="378">
        <v>41</v>
      </c>
      <c r="C53" s="379" t="s">
        <v>2417</v>
      </c>
      <c r="D53" s="379" t="s">
        <v>2418</v>
      </c>
      <c r="E53" s="380" t="s">
        <v>162</v>
      </c>
      <c r="F53" s="381">
        <v>81</v>
      </c>
      <c r="G53" s="382" t="str">
        <f t="shared" si="0"/>
        <v>Tốt</v>
      </c>
      <c r="H53" s="377"/>
    </row>
    <row r="54" spans="1:8" x14ac:dyDescent="0.25">
      <c r="A54" s="378">
        <v>42</v>
      </c>
      <c r="B54" s="378">
        <v>42</v>
      </c>
      <c r="C54" s="379" t="s">
        <v>2419</v>
      </c>
      <c r="D54" s="379" t="s">
        <v>2420</v>
      </c>
      <c r="E54" s="380" t="s">
        <v>162</v>
      </c>
      <c r="F54" s="381">
        <v>59</v>
      </c>
      <c r="G54" s="382" t="str">
        <f t="shared" si="0"/>
        <v>Trung bình</v>
      </c>
      <c r="H54" s="377"/>
    </row>
    <row r="55" spans="1:8" x14ac:dyDescent="0.25">
      <c r="A55" s="378">
        <v>43</v>
      </c>
      <c r="B55" s="378">
        <v>43</v>
      </c>
      <c r="C55" s="379" t="s">
        <v>2421</v>
      </c>
      <c r="D55" s="379" t="s">
        <v>1658</v>
      </c>
      <c r="E55" s="380" t="s">
        <v>183</v>
      </c>
      <c r="F55" s="381">
        <v>70</v>
      </c>
      <c r="G55" s="382" t="str">
        <f t="shared" si="0"/>
        <v>Khá</v>
      </c>
      <c r="H55" s="377"/>
    </row>
    <row r="56" spans="1:8" x14ac:dyDescent="0.25">
      <c r="A56" s="378">
        <v>44</v>
      </c>
      <c r="B56" s="378">
        <v>44</v>
      </c>
      <c r="C56" s="379" t="s">
        <v>2422</v>
      </c>
      <c r="D56" s="379" t="s">
        <v>2423</v>
      </c>
      <c r="E56" s="380" t="s">
        <v>183</v>
      </c>
      <c r="F56" s="381">
        <v>74</v>
      </c>
      <c r="G56" s="382" t="str">
        <f t="shared" si="0"/>
        <v>Khá</v>
      </c>
      <c r="H56" s="377"/>
    </row>
    <row r="57" spans="1:8" x14ac:dyDescent="0.25">
      <c r="A57" s="378">
        <v>45</v>
      </c>
      <c r="B57" s="378">
        <v>45</v>
      </c>
      <c r="C57" s="379" t="s">
        <v>2424</v>
      </c>
      <c r="D57" s="379" t="s">
        <v>2425</v>
      </c>
      <c r="E57" s="380" t="s">
        <v>183</v>
      </c>
      <c r="F57" s="381">
        <v>70</v>
      </c>
      <c r="G57" s="382" t="str">
        <f t="shared" si="0"/>
        <v>Khá</v>
      </c>
      <c r="H57" s="377"/>
    </row>
    <row r="58" spans="1:8" x14ac:dyDescent="0.25">
      <c r="A58" s="378">
        <v>46</v>
      </c>
      <c r="B58" s="378">
        <v>46</v>
      </c>
      <c r="C58" s="379" t="s">
        <v>2426</v>
      </c>
      <c r="D58" s="379" t="s">
        <v>2427</v>
      </c>
      <c r="E58" s="380" t="s">
        <v>9</v>
      </c>
      <c r="F58" s="381">
        <v>62</v>
      </c>
      <c r="G58" s="382" t="str">
        <f t="shared" si="0"/>
        <v>Trung bình</v>
      </c>
      <c r="H58" s="377" t="s">
        <v>68</v>
      </c>
    </row>
    <row r="59" spans="1:8" x14ac:dyDescent="0.25">
      <c r="A59" s="378">
        <v>47</v>
      </c>
      <c r="B59" s="378">
        <v>47</v>
      </c>
      <c r="C59" s="379" t="s">
        <v>2428</v>
      </c>
      <c r="D59" s="379" t="s">
        <v>146</v>
      </c>
      <c r="E59" s="380" t="s">
        <v>9</v>
      </c>
      <c r="F59" s="381">
        <v>86</v>
      </c>
      <c r="G59" s="382" t="str">
        <f t="shared" si="0"/>
        <v>Tốt</v>
      </c>
      <c r="H59" s="377"/>
    </row>
    <row r="60" spans="1:8" x14ac:dyDescent="0.25">
      <c r="A60" s="378">
        <v>48</v>
      </c>
      <c r="B60" s="378">
        <v>48</v>
      </c>
      <c r="C60" s="379" t="s">
        <v>2429</v>
      </c>
      <c r="D60" s="379" t="s">
        <v>2430</v>
      </c>
      <c r="E60" s="380" t="s">
        <v>10</v>
      </c>
      <c r="F60" s="381">
        <v>80</v>
      </c>
      <c r="G60" s="382" t="str">
        <f t="shared" si="0"/>
        <v>Tốt</v>
      </c>
      <c r="H60" s="377"/>
    </row>
    <row r="61" spans="1:8" x14ac:dyDescent="0.25">
      <c r="A61" s="378">
        <v>49</v>
      </c>
      <c r="B61" s="378">
        <v>49</v>
      </c>
      <c r="C61" s="379" t="s">
        <v>2431</v>
      </c>
      <c r="D61" s="379" t="s">
        <v>2432</v>
      </c>
      <c r="E61" s="380" t="s">
        <v>11</v>
      </c>
      <c r="F61" s="381">
        <v>69</v>
      </c>
      <c r="G61" s="382" t="str">
        <f t="shared" si="0"/>
        <v>Khá</v>
      </c>
      <c r="H61" s="377" t="s">
        <v>68</v>
      </c>
    </row>
    <row r="62" spans="1:8" x14ac:dyDescent="0.25">
      <c r="A62" s="378">
        <v>50</v>
      </c>
      <c r="B62" s="378">
        <v>50</v>
      </c>
      <c r="C62" s="379" t="s">
        <v>2433</v>
      </c>
      <c r="D62" s="379" t="s">
        <v>18</v>
      </c>
      <c r="E62" s="380" t="s">
        <v>117</v>
      </c>
      <c r="F62" s="381">
        <v>90</v>
      </c>
      <c r="G62" s="382" t="str">
        <f t="shared" si="0"/>
        <v>Xuất sắc</v>
      </c>
      <c r="H62" s="377"/>
    </row>
    <row r="63" spans="1:8" x14ac:dyDescent="0.25">
      <c r="A63" s="378">
        <v>51</v>
      </c>
      <c r="B63" s="378">
        <v>51</v>
      </c>
      <c r="C63" s="379" t="s">
        <v>2434</v>
      </c>
      <c r="D63" s="379" t="s">
        <v>2435</v>
      </c>
      <c r="E63" s="380" t="s">
        <v>117</v>
      </c>
      <c r="F63" s="381">
        <v>83</v>
      </c>
      <c r="G63" s="382" t="str">
        <f t="shared" si="0"/>
        <v>Tốt</v>
      </c>
      <c r="H63" s="377"/>
    </row>
    <row r="64" spans="1:8" x14ac:dyDescent="0.25">
      <c r="A64" s="378">
        <v>52</v>
      </c>
      <c r="B64" s="378">
        <v>52</v>
      </c>
      <c r="C64" s="379" t="s">
        <v>2436</v>
      </c>
      <c r="D64" s="379" t="s">
        <v>18</v>
      </c>
      <c r="E64" s="380" t="s">
        <v>57</v>
      </c>
      <c r="F64" s="381">
        <v>35</v>
      </c>
      <c r="G64" s="382" t="str">
        <f t="shared" si="0"/>
        <v>Yếu</v>
      </c>
      <c r="H64" s="377"/>
    </row>
    <row r="65" spans="1:8" x14ac:dyDescent="0.25">
      <c r="A65" s="378">
        <v>53</v>
      </c>
      <c r="B65" s="378">
        <v>53</v>
      </c>
      <c r="C65" s="379" t="s">
        <v>2437</v>
      </c>
      <c r="D65" s="379" t="s">
        <v>200</v>
      </c>
      <c r="E65" s="380" t="s">
        <v>17</v>
      </c>
      <c r="F65" s="381">
        <v>77</v>
      </c>
      <c r="G65" s="382" t="str">
        <f t="shared" si="0"/>
        <v>Khá</v>
      </c>
      <c r="H65" s="377"/>
    </row>
    <row r="66" spans="1:8" x14ac:dyDescent="0.25">
      <c r="A66" s="378">
        <v>54</v>
      </c>
      <c r="B66" s="378">
        <v>54</v>
      </c>
      <c r="C66" s="379" t="s">
        <v>2438</v>
      </c>
      <c r="D66" s="379" t="s">
        <v>2439</v>
      </c>
      <c r="E66" s="380" t="s">
        <v>59</v>
      </c>
      <c r="F66" s="381">
        <v>64</v>
      </c>
      <c r="G66" s="382" t="str">
        <f t="shared" si="0"/>
        <v>Trung bình</v>
      </c>
      <c r="H66" s="377" t="s">
        <v>68</v>
      </c>
    </row>
    <row r="67" spans="1:8" x14ac:dyDescent="0.25">
      <c r="A67" s="378">
        <v>55</v>
      </c>
      <c r="B67" s="378">
        <v>55</v>
      </c>
      <c r="C67" s="379" t="s">
        <v>2440</v>
      </c>
      <c r="D67" s="379" t="s">
        <v>163</v>
      </c>
      <c r="E67" s="380" t="s">
        <v>59</v>
      </c>
      <c r="F67" s="381">
        <v>85</v>
      </c>
      <c r="G67" s="382" t="str">
        <f t="shared" si="0"/>
        <v>Tốt</v>
      </c>
      <c r="H67" s="377"/>
    </row>
    <row r="68" spans="1:8" x14ac:dyDescent="0.25">
      <c r="A68" s="378">
        <v>56</v>
      </c>
      <c r="B68" s="378">
        <v>56</v>
      </c>
      <c r="C68" s="379" t="s">
        <v>2441</v>
      </c>
      <c r="D68" s="379" t="s">
        <v>211</v>
      </c>
      <c r="E68" s="380" t="s">
        <v>5</v>
      </c>
      <c r="F68" s="381">
        <v>71</v>
      </c>
      <c r="G68" s="382" t="str">
        <f t="shared" si="0"/>
        <v>Khá</v>
      </c>
      <c r="H68" s="377"/>
    </row>
    <row r="69" spans="1:8" x14ac:dyDescent="0.25">
      <c r="A69" s="378">
        <v>57</v>
      </c>
      <c r="B69" s="378">
        <v>57</v>
      </c>
      <c r="C69" s="379" t="s">
        <v>2442</v>
      </c>
      <c r="D69" s="379" t="s">
        <v>2443</v>
      </c>
      <c r="E69" s="380" t="s">
        <v>119</v>
      </c>
      <c r="F69" s="381">
        <v>82</v>
      </c>
      <c r="G69" s="382" t="str">
        <f t="shared" si="0"/>
        <v>Tốt</v>
      </c>
      <c r="H69" s="377"/>
    </row>
    <row r="70" spans="1:8" x14ac:dyDescent="0.25">
      <c r="A70" s="378">
        <v>58</v>
      </c>
      <c r="B70" s="378">
        <v>58</v>
      </c>
      <c r="C70" s="379" t="s">
        <v>2444</v>
      </c>
      <c r="D70" s="379" t="s">
        <v>2445</v>
      </c>
      <c r="E70" s="380" t="s">
        <v>2446</v>
      </c>
      <c r="F70" s="381">
        <v>63</v>
      </c>
      <c r="G70" s="382" t="str">
        <f t="shared" si="0"/>
        <v>Trung bình</v>
      </c>
      <c r="H70" s="377" t="s">
        <v>68</v>
      </c>
    </row>
    <row r="71" spans="1:8" x14ac:dyDescent="0.25">
      <c r="A71" s="378">
        <v>59</v>
      </c>
      <c r="B71" s="378">
        <v>59</v>
      </c>
      <c r="C71" s="379" t="s">
        <v>2447</v>
      </c>
      <c r="D71" s="379" t="s">
        <v>2448</v>
      </c>
      <c r="E71" s="380" t="s">
        <v>62</v>
      </c>
      <c r="F71" s="381">
        <v>60</v>
      </c>
      <c r="G71" s="382" t="str">
        <f t="shared" si="0"/>
        <v>Trung bình</v>
      </c>
      <c r="H71" s="377" t="s">
        <v>68</v>
      </c>
    </row>
    <row r="72" spans="1:8" x14ac:dyDescent="0.25">
      <c r="A72" s="378">
        <v>60</v>
      </c>
      <c r="B72" s="378">
        <v>60</v>
      </c>
      <c r="C72" s="379" t="s">
        <v>2449</v>
      </c>
      <c r="D72" s="379" t="s">
        <v>2450</v>
      </c>
      <c r="E72" s="380" t="s">
        <v>12</v>
      </c>
      <c r="F72" s="381">
        <v>60</v>
      </c>
      <c r="G72" s="382" t="str">
        <f t="shared" si="0"/>
        <v>Trung bình</v>
      </c>
      <c r="H72" s="377"/>
    </row>
    <row r="73" spans="1:8" x14ac:dyDescent="0.25">
      <c r="A73" s="378">
        <v>61</v>
      </c>
      <c r="B73" s="378">
        <v>61</v>
      </c>
      <c r="C73" s="379" t="s">
        <v>2451</v>
      </c>
      <c r="D73" s="379" t="s">
        <v>2452</v>
      </c>
      <c r="E73" s="380" t="s">
        <v>12</v>
      </c>
      <c r="F73" s="381">
        <v>72</v>
      </c>
      <c r="G73" s="382" t="str">
        <f t="shared" si="0"/>
        <v>Khá</v>
      </c>
      <c r="H73" s="377"/>
    </row>
    <row r="74" spans="1:8" x14ac:dyDescent="0.25">
      <c r="A74" s="378">
        <v>62</v>
      </c>
      <c r="B74" s="378">
        <v>62</v>
      </c>
      <c r="C74" s="379" t="s">
        <v>2453</v>
      </c>
      <c r="D74" s="379" t="s">
        <v>63</v>
      </c>
      <c r="E74" s="380" t="s">
        <v>12</v>
      </c>
      <c r="F74" s="381">
        <v>84</v>
      </c>
      <c r="G74" s="382" t="str">
        <f t="shared" si="0"/>
        <v>Tốt</v>
      </c>
      <c r="H74" s="377"/>
    </row>
    <row r="75" spans="1:8" x14ac:dyDescent="0.25">
      <c r="A75" s="378">
        <v>63</v>
      </c>
      <c r="B75" s="378">
        <v>63</v>
      </c>
      <c r="C75" s="379" t="s">
        <v>2454</v>
      </c>
      <c r="D75" s="379" t="s">
        <v>193</v>
      </c>
      <c r="E75" s="380" t="s">
        <v>154</v>
      </c>
      <c r="F75" s="381">
        <v>99</v>
      </c>
      <c r="G75" s="382" t="str">
        <f t="shared" si="0"/>
        <v>Xuất sắc</v>
      </c>
      <c r="H75" s="377"/>
    </row>
    <row r="76" spans="1:8" x14ac:dyDescent="0.25">
      <c r="A76" s="378">
        <v>64</v>
      </c>
      <c r="B76" s="378">
        <v>64</v>
      </c>
      <c r="C76" s="379" t="s">
        <v>2455</v>
      </c>
      <c r="D76" s="379" t="s">
        <v>2456</v>
      </c>
      <c r="E76" s="380" t="s">
        <v>241</v>
      </c>
      <c r="F76" s="381">
        <v>60</v>
      </c>
      <c r="G76" s="382" t="str">
        <f t="shared" si="0"/>
        <v>Trung bình</v>
      </c>
      <c r="H76" s="377"/>
    </row>
    <row r="77" spans="1:8" x14ac:dyDescent="0.25">
      <c r="A77" s="378">
        <v>65</v>
      </c>
      <c r="B77" s="378">
        <v>65</v>
      </c>
      <c r="C77" s="379" t="s">
        <v>2457</v>
      </c>
      <c r="D77" s="379" t="s">
        <v>239</v>
      </c>
      <c r="E77" s="380" t="s">
        <v>143</v>
      </c>
      <c r="F77" s="381">
        <v>34</v>
      </c>
      <c r="G77" s="382" t="str">
        <f t="shared" ref="G77:G79" si="1">IF(F77&gt;=90,"Xuất sắc",IF(F77&gt;=80,"Tốt",IF(F77&gt;=65,"Khá",IF(F77&gt;=50,"Trung bình",IF(F77&gt;=35,"Yếu","Kém")))))</f>
        <v>Kém</v>
      </c>
      <c r="H77" s="377" t="s">
        <v>2458</v>
      </c>
    </row>
    <row r="78" spans="1:8" x14ac:dyDescent="0.25">
      <c r="A78" s="378">
        <v>66</v>
      </c>
      <c r="B78" s="378">
        <v>66</v>
      </c>
      <c r="C78" s="379" t="s">
        <v>2459</v>
      </c>
      <c r="D78" s="379" t="s">
        <v>51</v>
      </c>
      <c r="E78" s="380" t="s">
        <v>24</v>
      </c>
      <c r="F78" s="381">
        <v>82</v>
      </c>
      <c r="G78" s="382" t="str">
        <f t="shared" si="1"/>
        <v>Tốt</v>
      </c>
      <c r="H78" s="377"/>
    </row>
    <row r="79" spans="1:8" x14ac:dyDescent="0.25">
      <c r="A79" s="383"/>
      <c r="B79" s="383"/>
      <c r="C79" s="430" t="s">
        <v>2460</v>
      </c>
      <c r="D79" s="431"/>
      <c r="E79" s="369"/>
      <c r="F79" s="370"/>
      <c r="G79" s="371"/>
      <c r="H79" s="384"/>
    </row>
    <row r="80" spans="1:8" x14ac:dyDescent="0.25">
      <c r="A80" s="383">
        <v>67</v>
      </c>
      <c r="B80" s="383">
        <v>1</v>
      </c>
      <c r="C80" s="385" t="s">
        <v>2461</v>
      </c>
      <c r="D80" s="385" t="s">
        <v>2462</v>
      </c>
      <c r="E80" s="385" t="s">
        <v>34</v>
      </c>
      <c r="F80" s="381">
        <v>91</v>
      </c>
      <c r="G80" s="376" t="str">
        <f t="shared" ref="G80:G143" si="2">IF(F80&gt;=90,"Xuất sắc",IF(F80&gt;=80,"Tốt",IF(F80&gt;=65,"Khá",IF(F80&gt;=50,"Trung bình",IF(F80&gt;=35,"Yếu","Kém")))))</f>
        <v>Xuất sắc</v>
      </c>
      <c r="H80" s="384"/>
    </row>
    <row r="81" spans="1:8" x14ac:dyDescent="0.25">
      <c r="A81" s="383">
        <v>68</v>
      </c>
      <c r="B81" s="383">
        <v>2</v>
      </c>
      <c r="C81" s="385" t="s">
        <v>2463</v>
      </c>
      <c r="D81" s="385" t="s">
        <v>36</v>
      </c>
      <c r="E81" s="385" t="s">
        <v>34</v>
      </c>
      <c r="F81" s="381">
        <v>66</v>
      </c>
      <c r="G81" s="376" t="str">
        <f t="shared" si="2"/>
        <v>Khá</v>
      </c>
      <c r="H81" s="386" t="s">
        <v>68</v>
      </c>
    </row>
    <row r="82" spans="1:8" x14ac:dyDescent="0.25">
      <c r="A82" s="383">
        <v>69</v>
      </c>
      <c r="B82" s="383">
        <v>3</v>
      </c>
      <c r="C82" s="385" t="s">
        <v>2464</v>
      </c>
      <c r="D82" s="385" t="s">
        <v>18</v>
      </c>
      <c r="E82" s="385" t="s">
        <v>34</v>
      </c>
      <c r="F82" s="381">
        <v>77</v>
      </c>
      <c r="G82" s="376" t="str">
        <f t="shared" si="2"/>
        <v>Khá</v>
      </c>
      <c r="H82" s="384"/>
    </row>
    <row r="83" spans="1:8" x14ac:dyDescent="0.25">
      <c r="A83" s="383">
        <v>70</v>
      </c>
      <c r="B83" s="383">
        <v>4</v>
      </c>
      <c r="C83" s="385" t="s">
        <v>2465</v>
      </c>
      <c r="D83" s="385" t="s">
        <v>2466</v>
      </c>
      <c r="E83" s="385" t="s">
        <v>34</v>
      </c>
      <c r="F83" s="381">
        <v>63</v>
      </c>
      <c r="G83" s="376" t="str">
        <f t="shared" si="2"/>
        <v>Trung bình</v>
      </c>
      <c r="H83" s="384" t="s">
        <v>2467</v>
      </c>
    </row>
    <row r="84" spans="1:8" x14ac:dyDescent="0.25">
      <c r="A84" s="383">
        <v>71</v>
      </c>
      <c r="B84" s="383">
        <v>5</v>
      </c>
      <c r="C84" s="385" t="s">
        <v>2468</v>
      </c>
      <c r="D84" s="385" t="s">
        <v>111</v>
      </c>
      <c r="E84" s="385" t="s">
        <v>210</v>
      </c>
      <c r="F84" s="381">
        <v>40</v>
      </c>
      <c r="G84" s="376" t="str">
        <f t="shared" si="2"/>
        <v>Yếu</v>
      </c>
      <c r="H84" s="384" t="s">
        <v>2469</v>
      </c>
    </row>
    <row r="85" spans="1:8" x14ac:dyDescent="0.25">
      <c r="A85" s="383">
        <v>72</v>
      </c>
      <c r="B85" s="383">
        <v>6</v>
      </c>
      <c r="C85" s="385" t="s">
        <v>2470</v>
      </c>
      <c r="D85" s="385" t="s">
        <v>19</v>
      </c>
      <c r="E85" s="385" t="s">
        <v>210</v>
      </c>
      <c r="F85" s="381">
        <v>61</v>
      </c>
      <c r="G85" s="376" t="str">
        <f t="shared" si="2"/>
        <v>Trung bình</v>
      </c>
      <c r="H85" s="384" t="s">
        <v>109</v>
      </c>
    </row>
    <row r="86" spans="1:8" x14ac:dyDescent="0.25">
      <c r="A86" s="383">
        <v>73</v>
      </c>
      <c r="B86" s="383">
        <v>7</v>
      </c>
      <c r="C86" s="385" t="s">
        <v>2471</v>
      </c>
      <c r="D86" s="385" t="s">
        <v>2472</v>
      </c>
      <c r="E86" s="385" t="s">
        <v>377</v>
      </c>
      <c r="F86" s="381">
        <v>76</v>
      </c>
      <c r="G86" s="376" t="str">
        <f t="shared" si="2"/>
        <v>Khá</v>
      </c>
      <c r="H86" s="386" t="s">
        <v>68</v>
      </c>
    </row>
    <row r="87" spans="1:8" x14ac:dyDescent="0.25">
      <c r="A87" s="383">
        <v>74</v>
      </c>
      <c r="B87" s="383">
        <v>8</v>
      </c>
      <c r="C87" s="385" t="s">
        <v>2473</v>
      </c>
      <c r="D87" s="385" t="s">
        <v>63</v>
      </c>
      <c r="E87" s="385" t="s">
        <v>222</v>
      </c>
      <c r="F87" s="381">
        <v>64</v>
      </c>
      <c r="G87" s="376" t="str">
        <f t="shared" si="2"/>
        <v>Trung bình</v>
      </c>
      <c r="H87" s="384" t="s">
        <v>109</v>
      </c>
    </row>
    <row r="88" spans="1:8" x14ac:dyDescent="0.25">
      <c r="A88" s="383">
        <v>75</v>
      </c>
      <c r="B88" s="383">
        <v>9</v>
      </c>
      <c r="C88" s="385" t="s">
        <v>2474</v>
      </c>
      <c r="D88" s="385" t="s">
        <v>1878</v>
      </c>
      <c r="E88" s="385" t="s">
        <v>2475</v>
      </c>
      <c r="F88" s="381">
        <v>76</v>
      </c>
      <c r="G88" s="376" t="str">
        <f t="shared" si="2"/>
        <v>Khá</v>
      </c>
      <c r="H88" s="384"/>
    </row>
    <row r="89" spans="1:8" x14ac:dyDescent="0.25">
      <c r="A89" s="383">
        <v>76</v>
      </c>
      <c r="B89" s="383">
        <v>10</v>
      </c>
      <c r="C89" s="385" t="s">
        <v>2476</v>
      </c>
      <c r="D89" s="385" t="s">
        <v>2477</v>
      </c>
      <c r="E89" s="385" t="s">
        <v>2475</v>
      </c>
      <c r="F89" s="381">
        <v>81</v>
      </c>
      <c r="G89" s="376" t="str">
        <f t="shared" si="2"/>
        <v>Tốt</v>
      </c>
      <c r="H89" s="384"/>
    </row>
    <row r="90" spans="1:8" x14ac:dyDescent="0.25">
      <c r="A90" s="383">
        <v>77</v>
      </c>
      <c r="B90" s="383">
        <v>11</v>
      </c>
      <c r="C90" s="385" t="s">
        <v>2478</v>
      </c>
      <c r="D90" s="385" t="s">
        <v>2479</v>
      </c>
      <c r="E90" s="385" t="s">
        <v>223</v>
      </c>
      <c r="F90" s="381">
        <v>86</v>
      </c>
      <c r="G90" s="376" t="str">
        <f t="shared" si="2"/>
        <v>Tốt</v>
      </c>
      <c r="H90" s="384"/>
    </row>
    <row r="91" spans="1:8" x14ac:dyDescent="0.25">
      <c r="A91" s="383">
        <v>78</v>
      </c>
      <c r="B91" s="383">
        <v>12</v>
      </c>
      <c r="C91" s="385" t="s">
        <v>2480</v>
      </c>
      <c r="D91" s="385" t="s">
        <v>2481</v>
      </c>
      <c r="E91" s="385" t="s">
        <v>196</v>
      </c>
      <c r="F91" s="381">
        <v>50</v>
      </c>
      <c r="G91" s="376" t="str">
        <f t="shared" si="2"/>
        <v>Trung bình</v>
      </c>
      <c r="H91" s="384" t="s">
        <v>2482</v>
      </c>
    </row>
    <row r="92" spans="1:8" x14ac:dyDescent="0.25">
      <c r="A92" s="383">
        <v>79</v>
      </c>
      <c r="B92" s="383">
        <v>13</v>
      </c>
      <c r="C92" s="385" t="s">
        <v>2483</v>
      </c>
      <c r="D92" s="385" t="s">
        <v>2484</v>
      </c>
      <c r="E92" s="385" t="s">
        <v>39</v>
      </c>
      <c r="F92" s="381">
        <v>81</v>
      </c>
      <c r="G92" s="376" t="str">
        <f t="shared" si="2"/>
        <v>Tốt</v>
      </c>
      <c r="H92" s="384"/>
    </row>
    <row r="93" spans="1:8" x14ac:dyDescent="0.25">
      <c r="A93" s="383">
        <v>80</v>
      </c>
      <c r="B93" s="383">
        <v>14</v>
      </c>
      <c r="C93" s="385" t="s">
        <v>2485</v>
      </c>
      <c r="D93" s="385" t="s">
        <v>2486</v>
      </c>
      <c r="E93" s="385" t="s">
        <v>131</v>
      </c>
      <c r="F93" s="381">
        <v>85</v>
      </c>
      <c r="G93" s="376" t="str">
        <f t="shared" si="2"/>
        <v>Tốt</v>
      </c>
      <c r="H93" s="384"/>
    </row>
    <row r="94" spans="1:8" x14ac:dyDescent="0.25">
      <c r="A94" s="383">
        <v>81</v>
      </c>
      <c r="B94" s="383">
        <v>15</v>
      </c>
      <c r="C94" s="385" t="s">
        <v>2487</v>
      </c>
      <c r="D94" s="385" t="s">
        <v>2488</v>
      </c>
      <c r="E94" s="385" t="s">
        <v>131</v>
      </c>
      <c r="F94" s="381">
        <v>71</v>
      </c>
      <c r="G94" s="376" t="str">
        <f t="shared" si="2"/>
        <v>Khá</v>
      </c>
      <c r="H94" s="386" t="s">
        <v>68</v>
      </c>
    </row>
    <row r="95" spans="1:8" x14ac:dyDescent="0.25">
      <c r="A95" s="383">
        <v>82</v>
      </c>
      <c r="B95" s="383">
        <v>16</v>
      </c>
      <c r="C95" s="385" t="s">
        <v>2489</v>
      </c>
      <c r="D95" s="385" t="s">
        <v>2490</v>
      </c>
      <c r="E95" s="385" t="s">
        <v>7</v>
      </c>
      <c r="F95" s="381">
        <v>61</v>
      </c>
      <c r="G95" s="376" t="str">
        <f t="shared" si="2"/>
        <v>Trung bình</v>
      </c>
      <c r="H95" s="384" t="s">
        <v>2491</v>
      </c>
    </row>
    <row r="96" spans="1:8" x14ac:dyDescent="0.25">
      <c r="A96" s="383">
        <v>83</v>
      </c>
      <c r="B96" s="383">
        <v>17</v>
      </c>
      <c r="C96" s="385" t="s">
        <v>2492</v>
      </c>
      <c r="D96" s="385" t="s">
        <v>44</v>
      </c>
      <c r="E96" s="385" t="s">
        <v>14</v>
      </c>
      <c r="F96" s="381">
        <v>89</v>
      </c>
      <c r="G96" s="376" t="str">
        <f t="shared" si="2"/>
        <v>Tốt</v>
      </c>
      <c r="H96" s="384"/>
    </row>
    <row r="97" spans="1:8" x14ac:dyDescent="0.25">
      <c r="A97" s="383">
        <v>84</v>
      </c>
      <c r="B97" s="383">
        <v>18</v>
      </c>
      <c r="C97" s="385" t="s">
        <v>2493</v>
      </c>
      <c r="D97" s="385" t="s">
        <v>191</v>
      </c>
      <c r="E97" s="385" t="s">
        <v>14</v>
      </c>
      <c r="F97" s="381">
        <v>82</v>
      </c>
      <c r="G97" s="376" t="str">
        <f t="shared" si="2"/>
        <v>Tốt</v>
      </c>
      <c r="H97" s="384"/>
    </row>
    <row r="98" spans="1:8" x14ac:dyDescent="0.25">
      <c r="A98" s="383">
        <v>85</v>
      </c>
      <c r="B98" s="383">
        <v>19</v>
      </c>
      <c r="C98" s="385" t="s">
        <v>2494</v>
      </c>
      <c r="D98" s="385" t="s">
        <v>199</v>
      </c>
      <c r="E98" s="385" t="s">
        <v>14</v>
      </c>
      <c r="F98" s="381">
        <v>86</v>
      </c>
      <c r="G98" s="376" t="str">
        <f t="shared" si="2"/>
        <v>Tốt</v>
      </c>
      <c r="H98" s="384"/>
    </row>
    <row r="99" spans="1:8" x14ac:dyDescent="0.25">
      <c r="A99" s="383">
        <v>86</v>
      </c>
      <c r="B99" s="383">
        <v>20</v>
      </c>
      <c r="C99" s="385" t="s">
        <v>2495</v>
      </c>
      <c r="D99" s="385" t="s">
        <v>2496</v>
      </c>
      <c r="E99" s="385" t="s">
        <v>182</v>
      </c>
      <c r="F99" s="381">
        <v>40</v>
      </c>
      <c r="G99" s="376" t="str">
        <f t="shared" si="2"/>
        <v>Yếu</v>
      </c>
      <c r="H99" s="384" t="s">
        <v>2491</v>
      </c>
    </row>
    <row r="100" spans="1:8" x14ac:dyDescent="0.25">
      <c r="A100" s="383">
        <v>87</v>
      </c>
      <c r="B100" s="383">
        <v>21</v>
      </c>
      <c r="C100" s="385" t="s">
        <v>2497</v>
      </c>
      <c r="D100" s="385" t="s">
        <v>312</v>
      </c>
      <c r="E100" s="385" t="s">
        <v>182</v>
      </c>
      <c r="F100" s="381">
        <v>86</v>
      </c>
      <c r="G100" s="376" t="str">
        <f t="shared" si="2"/>
        <v>Tốt</v>
      </c>
      <c r="H100" s="384"/>
    </row>
    <row r="101" spans="1:8" x14ac:dyDescent="0.25">
      <c r="A101" s="383">
        <v>88</v>
      </c>
      <c r="B101" s="383">
        <v>22</v>
      </c>
      <c r="C101" s="385" t="s">
        <v>2498</v>
      </c>
      <c r="D101" s="385" t="s">
        <v>2499</v>
      </c>
      <c r="E101" s="385" t="s">
        <v>133</v>
      </c>
      <c r="F101" s="381">
        <v>86</v>
      </c>
      <c r="G101" s="376" t="str">
        <f t="shared" si="2"/>
        <v>Tốt</v>
      </c>
      <c r="H101" s="384"/>
    </row>
    <row r="102" spans="1:8" x14ac:dyDescent="0.25">
      <c r="A102" s="383">
        <v>89</v>
      </c>
      <c r="B102" s="383">
        <v>23</v>
      </c>
      <c r="C102" s="385" t="s">
        <v>2500</v>
      </c>
      <c r="D102" s="385" t="s">
        <v>86</v>
      </c>
      <c r="E102" s="385" t="s">
        <v>43</v>
      </c>
      <c r="F102" s="381">
        <v>56</v>
      </c>
      <c r="G102" s="376" t="str">
        <f t="shared" si="2"/>
        <v>Trung bình</v>
      </c>
      <c r="H102" s="384" t="s">
        <v>2491</v>
      </c>
    </row>
    <row r="103" spans="1:8" x14ac:dyDescent="0.25">
      <c r="A103" s="383">
        <v>90</v>
      </c>
      <c r="B103" s="383">
        <v>24</v>
      </c>
      <c r="C103" s="385" t="s">
        <v>2501</v>
      </c>
      <c r="D103" s="385" t="s">
        <v>19</v>
      </c>
      <c r="E103" s="385" t="s">
        <v>15</v>
      </c>
      <c r="F103" s="381">
        <v>82</v>
      </c>
      <c r="G103" s="376" t="str">
        <f t="shared" si="2"/>
        <v>Tốt</v>
      </c>
      <c r="H103" s="384"/>
    </row>
    <row r="104" spans="1:8" x14ac:dyDescent="0.25">
      <c r="A104" s="383">
        <v>91</v>
      </c>
      <c r="B104" s="383">
        <v>25</v>
      </c>
      <c r="C104" s="385" t="s">
        <v>2502</v>
      </c>
      <c r="D104" s="385" t="s">
        <v>2503</v>
      </c>
      <c r="E104" s="385" t="s">
        <v>47</v>
      </c>
      <c r="F104" s="381">
        <v>75</v>
      </c>
      <c r="G104" s="376" t="str">
        <f t="shared" si="2"/>
        <v>Khá</v>
      </c>
      <c r="H104" s="384"/>
    </row>
    <row r="105" spans="1:8" x14ac:dyDescent="0.25">
      <c r="A105" s="383">
        <v>92</v>
      </c>
      <c r="B105" s="383">
        <v>26</v>
      </c>
      <c r="C105" s="385" t="s">
        <v>2504</v>
      </c>
      <c r="D105" s="385" t="s">
        <v>55</v>
      </c>
      <c r="E105" s="385" t="s">
        <v>339</v>
      </c>
      <c r="F105" s="381">
        <v>90</v>
      </c>
      <c r="G105" s="376" t="str">
        <f t="shared" si="2"/>
        <v>Xuất sắc</v>
      </c>
      <c r="H105" s="384"/>
    </row>
    <row r="106" spans="1:8" x14ac:dyDescent="0.25">
      <c r="A106" s="383">
        <v>93</v>
      </c>
      <c r="B106" s="383">
        <v>27</v>
      </c>
      <c r="C106" s="385" t="s">
        <v>2505</v>
      </c>
      <c r="D106" s="385" t="s">
        <v>2506</v>
      </c>
      <c r="E106" s="385" t="s">
        <v>339</v>
      </c>
      <c r="F106" s="381">
        <v>61</v>
      </c>
      <c r="G106" s="376" t="str">
        <f t="shared" si="2"/>
        <v>Trung bình</v>
      </c>
      <c r="H106" s="384" t="s">
        <v>68</v>
      </c>
    </row>
    <row r="107" spans="1:8" x14ac:dyDescent="0.25">
      <c r="A107" s="383">
        <v>94</v>
      </c>
      <c r="B107" s="383">
        <v>28</v>
      </c>
      <c r="C107" s="385" t="s">
        <v>2507</v>
      </c>
      <c r="D107" s="385" t="s">
        <v>1065</v>
      </c>
      <c r="E107" s="385" t="s">
        <v>110</v>
      </c>
      <c r="F107" s="381">
        <v>90</v>
      </c>
      <c r="G107" s="376" t="str">
        <f t="shared" si="2"/>
        <v>Xuất sắc</v>
      </c>
      <c r="H107" s="384"/>
    </row>
    <row r="108" spans="1:8" x14ac:dyDescent="0.25">
      <c r="A108" s="383">
        <v>95</v>
      </c>
      <c r="B108" s="383">
        <v>29</v>
      </c>
      <c r="C108" s="385" t="s">
        <v>2508</v>
      </c>
      <c r="D108" s="385" t="s">
        <v>2509</v>
      </c>
      <c r="E108" s="385" t="s">
        <v>50</v>
      </c>
      <c r="F108" s="381">
        <v>80</v>
      </c>
      <c r="G108" s="376" t="str">
        <f t="shared" si="2"/>
        <v>Tốt</v>
      </c>
      <c r="H108" s="384"/>
    </row>
    <row r="109" spans="1:8" x14ac:dyDescent="0.25">
      <c r="A109" s="383">
        <v>96</v>
      </c>
      <c r="B109" s="383">
        <v>30</v>
      </c>
      <c r="C109" s="385" t="s">
        <v>2510</v>
      </c>
      <c r="D109" s="385" t="s">
        <v>55</v>
      </c>
      <c r="E109" s="385" t="s">
        <v>50</v>
      </c>
      <c r="F109" s="381">
        <v>73</v>
      </c>
      <c r="G109" s="376" t="str">
        <f t="shared" si="2"/>
        <v>Khá</v>
      </c>
      <c r="H109" s="384"/>
    </row>
    <row r="110" spans="1:8" x14ac:dyDescent="0.25">
      <c r="A110" s="383">
        <v>97</v>
      </c>
      <c r="B110" s="383">
        <v>31</v>
      </c>
      <c r="C110" s="385" t="s">
        <v>2511</v>
      </c>
      <c r="D110" s="385" t="s">
        <v>475</v>
      </c>
      <c r="E110" s="385" t="s">
        <v>160</v>
      </c>
      <c r="F110" s="381">
        <v>81</v>
      </c>
      <c r="G110" s="376" t="str">
        <f t="shared" si="2"/>
        <v>Tốt</v>
      </c>
      <c r="H110" s="384"/>
    </row>
    <row r="111" spans="1:8" x14ac:dyDescent="0.25">
      <c r="A111" s="383">
        <v>98</v>
      </c>
      <c r="B111" s="383">
        <v>32</v>
      </c>
      <c r="C111" s="385" t="s">
        <v>2512</v>
      </c>
      <c r="D111" s="385" t="s">
        <v>18</v>
      </c>
      <c r="E111" s="385" t="s">
        <v>21</v>
      </c>
      <c r="F111" s="381">
        <v>74</v>
      </c>
      <c r="G111" s="376" t="str">
        <f t="shared" si="2"/>
        <v>Khá</v>
      </c>
      <c r="H111" s="384"/>
    </row>
    <row r="112" spans="1:8" x14ac:dyDescent="0.25">
      <c r="A112" s="383">
        <v>99</v>
      </c>
      <c r="B112" s="383">
        <v>33</v>
      </c>
      <c r="C112" s="385" t="s">
        <v>2513</v>
      </c>
      <c r="D112" s="385" t="s">
        <v>73</v>
      </c>
      <c r="E112" s="385" t="s">
        <v>21</v>
      </c>
      <c r="F112" s="381">
        <v>91</v>
      </c>
      <c r="G112" s="376" t="str">
        <f t="shared" si="2"/>
        <v>Xuất sắc</v>
      </c>
      <c r="H112" s="384"/>
    </row>
    <row r="113" spans="1:8" x14ac:dyDescent="0.25">
      <c r="A113" s="383">
        <v>100</v>
      </c>
      <c r="B113" s="383">
        <v>34</v>
      </c>
      <c r="C113" s="385" t="s">
        <v>2514</v>
      </c>
      <c r="D113" s="385" t="s">
        <v>203</v>
      </c>
      <c r="E113" s="385" t="s">
        <v>52</v>
      </c>
      <c r="F113" s="381">
        <v>73</v>
      </c>
      <c r="G113" s="376" t="str">
        <f t="shared" si="2"/>
        <v>Khá</v>
      </c>
      <c r="H113" s="384"/>
    </row>
    <row r="114" spans="1:8" x14ac:dyDescent="0.25">
      <c r="A114" s="383">
        <v>101</v>
      </c>
      <c r="B114" s="383">
        <v>35</v>
      </c>
      <c r="C114" s="385" t="s">
        <v>2515</v>
      </c>
      <c r="D114" s="385" t="s">
        <v>63</v>
      </c>
      <c r="E114" s="385" t="s">
        <v>52</v>
      </c>
      <c r="F114" s="381">
        <v>82</v>
      </c>
      <c r="G114" s="376" t="str">
        <f t="shared" si="2"/>
        <v>Tốt</v>
      </c>
      <c r="H114" s="384"/>
    </row>
    <row r="115" spans="1:8" x14ac:dyDescent="0.25">
      <c r="A115" s="383">
        <v>102</v>
      </c>
      <c r="B115" s="383">
        <v>36</v>
      </c>
      <c r="C115" s="385" t="s">
        <v>2516</v>
      </c>
      <c r="D115" s="385" t="s">
        <v>2517</v>
      </c>
      <c r="E115" s="385" t="s">
        <v>52</v>
      </c>
      <c r="F115" s="381">
        <v>83</v>
      </c>
      <c r="G115" s="376" t="str">
        <f t="shared" si="2"/>
        <v>Tốt</v>
      </c>
      <c r="H115" s="384"/>
    </row>
    <row r="116" spans="1:8" x14ac:dyDescent="0.25">
      <c r="A116" s="383">
        <v>103</v>
      </c>
      <c r="B116" s="383">
        <v>37</v>
      </c>
      <c r="C116" s="385" t="s">
        <v>2518</v>
      </c>
      <c r="D116" s="385" t="s">
        <v>301</v>
      </c>
      <c r="E116" s="385" t="s">
        <v>16</v>
      </c>
      <c r="F116" s="381">
        <v>76</v>
      </c>
      <c r="G116" s="376" t="str">
        <f t="shared" si="2"/>
        <v>Khá</v>
      </c>
      <c r="H116" s="384"/>
    </row>
    <row r="117" spans="1:8" x14ac:dyDescent="0.25">
      <c r="A117" s="383">
        <v>104</v>
      </c>
      <c r="B117" s="383">
        <v>38</v>
      </c>
      <c r="C117" s="385" t="s">
        <v>2519</v>
      </c>
      <c r="D117" s="385" t="s">
        <v>2520</v>
      </c>
      <c r="E117" s="385" t="s">
        <v>2521</v>
      </c>
      <c r="F117" s="381">
        <v>50</v>
      </c>
      <c r="G117" s="376" t="str">
        <f t="shared" si="2"/>
        <v>Trung bình</v>
      </c>
      <c r="H117" s="384" t="s">
        <v>2491</v>
      </c>
    </row>
    <row r="118" spans="1:8" x14ac:dyDescent="0.25">
      <c r="A118" s="383">
        <v>105</v>
      </c>
      <c r="B118" s="383">
        <v>39</v>
      </c>
      <c r="C118" s="385" t="s">
        <v>2522</v>
      </c>
      <c r="D118" s="385" t="s">
        <v>2523</v>
      </c>
      <c r="E118" s="385" t="s">
        <v>98</v>
      </c>
      <c r="F118" s="381">
        <v>76</v>
      </c>
      <c r="G118" s="376" t="str">
        <f t="shared" si="2"/>
        <v>Khá</v>
      </c>
      <c r="H118" s="384"/>
    </row>
    <row r="119" spans="1:8" x14ac:dyDescent="0.25">
      <c r="A119" s="383">
        <v>106</v>
      </c>
      <c r="B119" s="383">
        <v>40</v>
      </c>
      <c r="C119" s="385" t="s">
        <v>2524</v>
      </c>
      <c r="D119" s="385" t="s">
        <v>2525</v>
      </c>
      <c r="E119" s="385" t="s">
        <v>98</v>
      </c>
      <c r="F119" s="381">
        <v>40</v>
      </c>
      <c r="G119" s="376" t="str">
        <f t="shared" si="2"/>
        <v>Yếu</v>
      </c>
      <c r="H119" s="384" t="s">
        <v>2526</v>
      </c>
    </row>
    <row r="120" spans="1:8" x14ac:dyDescent="0.25">
      <c r="A120" s="383">
        <v>107</v>
      </c>
      <c r="B120" s="383">
        <v>41</v>
      </c>
      <c r="C120" s="385" t="s">
        <v>2527</v>
      </c>
      <c r="D120" s="385" t="s">
        <v>44</v>
      </c>
      <c r="E120" s="385" t="s">
        <v>8</v>
      </c>
      <c r="F120" s="381">
        <v>88</v>
      </c>
      <c r="G120" s="376" t="str">
        <f t="shared" si="2"/>
        <v>Tốt</v>
      </c>
      <c r="H120" s="384"/>
    </row>
    <row r="121" spans="1:8" x14ac:dyDescent="0.25">
      <c r="A121" s="383">
        <v>108</v>
      </c>
      <c r="B121" s="383">
        <v>42</v>
      </c>
      <c r="C121" s="385" t="s">
        <v>2528</v>
      </c>
      <c r="D121" s="385" t="s">
        <v>2529</v>
      </c>
      <c r="E121" s="385" t="s">
        <v>8</v>
      </c>
      <c r="F121" s="381">
        <v>73</v>
      </c>
      <c r="G121" s="376" t="str">
        <f t="shared" si="2"/>
        <v>Khá</v>
      </c>
      <c r="H121" s="384"/>
    </row>
    <row r="122" spans="1:8" x14ac:dyDescent="0.25">
      <c r="A122" s="383">
        <v>109</v>
      </c>
      <c r="B122" s="383">
        <v>43</v>
      </c>
      <c r="C122" s="385" t="s">
        <v>2530</v>
      </c>
      <c r="D122" s="385" t="s">
        <v>36</v>
      </c>
      <c r="E122" s="385" t="s">
        <v>229</v>
      </c>
      <c r="F122" s="381">
        <v>85</v>
      </c>
      <c r="G122" s="376" t="str">
        <f t="shared" si="2"/>
        <v>Tốt</v>
      </c>
      <c r="H122" s="384"/>
    </row>
    <row r="123" spans="1:8" x14ac:dyDescent="0.25">
      <c r="A123" s="383">
        <v>110</v>
      </c>
      <c r="B123" s="383">
        <v>44</v>
      </c>
      <c r="C123" s="385" t="s">
        <v>2531</v>
      </c>
      <c r="D123" s="385" t="s">
        <v>2532</v>
      </c>
      <c r="E123" s="385" t="s">
        <v>25</v>
      </c>
      <c r="F123" s="381">
        <v>90</v>
      </c>
      <c r="G123" s="376" t="str">
        <f t="shared" si="2"/>
        <v>Xuất sắc</v>
      </c>
      <c r="H123" s="384"/>
    </row>
    <row r="124" spans="1:8" x14ac:dyDescent="0.25">
      <c r="A124" s="383">
        <v>111</v>
      </c>
      <c r="B124" s="383">
        <v>45</v>
      </c>
      <c r="C124" s="383" t="s">
        <v>2533</v>
      </c>
      <c r="D124" s="387" t="s">
        <v>2534</v>
      </c>
      <c r="E124" s="387" t="s">
        <v>25</v>
      </c>
      <c r="F124" s="388">
        <v>72</v>
      </c>
      <c r="G124" s="376" t="str">
        <f t="shared" si="2"/>
        <v>Khá</v>
      </c>
      <c r="H124" s="386"/>
    </row>
    <row r="125" spans="1:8" x14ac:dyDescent="0.25">
      <c r="A125" s="383">
        <v>112</v>
      </c>
      <c r="B125" s="383">
        <v>46</v>
      </c>
      <c r="C125" s="383" t="s">
        <v>2535</v>
      </c>
      <c r="D125" s="387" t="s">
        <v>2536</v>
      </c>
      <c r="E125" s="387" t="s">
        <v>79</v>
      </c>
      <c r="F125" s="388">
        <v>89</v>
      </c>
      <c r="G125" s="376" t="str">
        <f t="shared" si="2"/>
        <v>Tốt</v>
      </c>
      <c r="H125" s="386"/>
    </row>
    <row r="126" spans="1:8" x14ac:dyDescent="0.25">
      <c r="A126" s="383">
        <v>113</v>
      </c>
      <c r="B126" s="383">
        <v>47</v>
      </c>
      <c r="C126" s="383" t="s">
        <v>2537</v>
      </c>
      <c r="D126" s="387" t="s">
        <v>2538</v>
      </c>
      <c r="E126" s="387" t="s">
        <v>230</v>
      </c>
      <c r="F126" s="388">
        <v>76</v>
      </c>
      <c r="G126" s="376" t="str">
        <f t="shared" si="2"/>
        <v>Khá</v>
      </c>
      <c r="H126" s="386"/>
    </row>
    <row r="127" spans="1:8" x14ac:dyDescent="0.25">
      <c r="A127" s="383">
        <v>114</v>
      </c>
      <c r="B127" s="383">
        <v>48</v>
      </c>
      <c r="C127" s="383" t="s">
        <v>2539</v>
      </c>
      <c r="D127" s="387" t="s">
        <v>2394</v>
      </c>
      <c r="E127" s="387" t="s">
        <v>177</v>
      </c>
      <c r="F127" s="388">
        <v>76</v>
      </c>
      <c r="G127" s="376" t="str">
        <f t="shared" si="2"/>
        <v>Khá</v>
      </c>
      <c r="H127" s="386"/>
    </row>
    <row r="128" spans="1:8" x14ac:dyDescent="0.25">
      <c r="A128" s="383">
        <v>115</v>
      </c>
      <c r="B128" s="383">
        <v>49</v>
      </c>
      <c r="C128" s="383" t="s">
        <v>2540</v>
      </c>
      <c r="D128" s="387" t="s">
        <v>2541</v>
      </c>
      <c r="E128" s="387" t="s">
        <v>177</v>
      </c>
      <c r="F128" s="388">
        <v>86</v>
      </c>
      <c r="G128" s="376" t="str">
        <f t="shared" si="2"/>
        <v>Tốt</v>
      </c>
      <c r="H128" s="386"/>
    </row>
    <row r="129" spans="1:8" x14ac:dyDescent="0.25">
      <c r="A129" s="383">
        <v>116</v>
      </c>
      <c r="B129" s="383">
        <v>50</v>
      </c>
      <c r="C129" s="383" t="s">
        <v>2542</v>
      </c>
      <c r="D129" s="387" t="s">
        <v>2543</v>
      </c>
      <c r="E129" s="387" t="s">
        <v>177</v>
      </c>
      <c r="F129" s="388">
        <v>76</v>
      </c>
      <c r="G129" s="376" t="str">
        <f t="shared" si="2"/>
        <v>Khá</v>
      </c>
      <c r="H129" s="386"/>
    </row>
    <row r="130" spans="1:8" x14ac:dyDescent="0.25">
      <c r="A130" s="383">
        <v>117</v>
      </c>
      <c r="B130" s="383">
        <v>51</v>
      </c>
      <c r="C130" s="383" t="s">
        <v>2544</v>
      </c>
      <c r="D130" s="387" t="s">
        <v>813</v>
      </c>
      <c r="E130" s="387" t="s">
        <v>151</v>
      </c>
      <c r="F130" s="388">
        <v>83</v>
      </c>
      <c r="G130" s="376" t="str">
        <f t="shared" si="2"/>
        <v>Tốt</v>
      </c>
      <c r="H130" s="386"/>
    </row>
    <row r="131" spans="1:8" x14ac:dyDescent="0.25">
      <c r="A131" s="383">
        <v>118</v>
      </c>
      <c r="B131" s="383">
        <v>52</v>
      </c>
      <c r="C131" s="383" t="s">
        <v>2545</v>
      </c>
      <c r="D131" s="387" t="s">
        <v>153</v>
      </c>
      <c r="E131" s="387" t="s">
        <v>151</v>
      </c>
      <c r="F131" s="388">
        <v>77</v>
      </c>
      <c r="G131" s="376" t="str">
        <f t="shared" si="2"/>
        <v>Khá</v>
      </c>
      <c r="H131" s="386"/>
    </row>
    <row r="132" spans="1:8" x14ac:dyDescent="0.25">
      <c r="A132" s="383">
        <v>119</v>
      </c>
      <c r="B132" s="383">
        <v>53</v>
      </c>
      <c r="C132" s="383" t="s">
        <v>2546</v>
      </c>
      <c r="D132" s="387" t="s">
        <v>149</v>
      </c>
      <c r="E132" s="387" t="s">
        <v>151</v>
      </c>
      <c r="F132" s="388">
        <v>81</v>
      </c>
      <c r="G132" s="376" t="str">
        <f t="shared" si="2"/>
        <v>Tốt</v>
      </c>
      <c r="H132" s="386"/>
    </row>
    <row r="133" spans="1:8" x14ac:dyDescent="0.25">
      <c r="A133" s="383">
        <v>120</v>
      </c>
      <c r="B133" s="383">
        <v>54</v>
      </c>
      <c r="C133" s="383" t="s">
        <v>2547</v>
      </c>
      <c r="D133" s="387" t="s">
        <v>2548</v>
      </c>
      <c r="E133" s="387" t="s">
        <v>162</v>
      </c>
      <c r="F133" s="388">
        <v>76</v>
      </c>
      <c r="G133" s="376" t="str">
        <f t="shared" si="2"/>
        <v>Khá</v>
      </c>
      <c r="H133" s="386"/>
    </row>
    <row r="134" spans="1:8" x14ac:dyDescent="0.25">
      <c r="A134" s="383">
        <v>121</v>
      </c>
      <c r="B134" s="383">
        <v>55</v>
      </c>
      <c r="C134" s="383" t="s">
        <v>2549</v>
      </c>
      <c r="D134" s="387" t="s">
        <v>1485</v>
      </c>
      <c r="E134" s="387" t="s">
        <v>162</v>
      </c>
      <c r="F134" s="388">
        <v>69</v>
      </c>
      <c r="G134" s="376" t="str">
        <f t="shared" si="2"/>
        <v>Khá</v>
      </c>
      <c r="H134" s="386"/>
    </row>
    <row r="135" spans="1:8" x14ac:dyDescent="0.25">
      <c r="A135" s="383">
        <v>122</v>
      </c>
      <c r="B135" s="383">
        <v>56</v>
      </c>
      <c r="C135" s="383" t="s">
        <v>2550</v>
      </c>
      <c r="D135" s="387" t="s">
        <v>2551</v>
      </c>
      <c r="E135" s="387" t="s">
        <v>2552</v>
      </c>
      <c r="F135" s="388">
        <v>72</v>
      </c>
      <c r="G135" s="376" t="str">
        <f t="shared" si="2"/>
        <v>Khá</v>
      </c>
      <c r="H135" s="386"/>
    </row>
    <row r="136" spans="1:8" x14ac:dyDescent="0.25">
      <c r="A136" s="383">
        <v>123</v>
      </c>
      <c r="B136" s="383">
        <v>57</v>
      </c>
      <c r="C136" s="383" t="s">
        <v>2553</v>
      </c>
      <c r="D136" s="387" t="s">
        <v>2554</v>
      </c>
      <c r="E136" s="387" t="s">
        <v>26</v>
      </c>
      <c r="F136" s="388">
        <v>86</v>
      </c>
      <c r="G136" s="376" t="str">
        <f t="shared" si="2"/>
        <v>Tốt</v>
      </c>
      <c r="H136" s="386"/>
    </row>
    <row r="137" spans="1:8" x14ac:dyDescent="0.25">
      <c r="A137" s="383">
        <v>124</v>
      </c>
      <c r="B137" s="383">
        <v>58</v>
      </c>
      <c r="C137" s="383" t="s">
        <v>2555</v>
      </c>
      <c r="D137" s="387" t="s">
        <v>2556</v>
      </c>
      <c r="E137" s="387" t="s">
        <v>26</v>
      </c>
      <c r="F137" s="388">
        <v>89</v>
      </c>
      <c r="G137" s="376" t="str">
        <f t="shared" si="2"/>
        <v>Tốt</v>
      </c>
      <c r="H137" s="386"/>
    </row>
    <row r="138" spans="1:8" x14ac:dyDescent="0.25">
      <c r="A138" s="383">
        <v>125</v>
      </c>
      <c r="B138" s="383">
        <v>59</v>
      </c>
      <c r="C138" s="383" t="s">
        <v>2557</v>
      </c>
      <c r="D138" s="387" t="s">
        <v>2558</v>
      </c>
      <c r="E138" s="387" t="s">
        <v>152</v>
      </c>
      <c r="F138" s="388">
        <v>81</v>
      </c>
      <c r="G138" s="376" t="str">
        <f t="shared" si="2"/>
        <v>Tốt</v>
      </c>
      <c r="H138" s="386"/>
    </row>
    <row r="139" spans="1:8" x14ac:dyDescent="0.25">
      <c r="A139" s="383">
        <v>126</v>
      </c>
      <c r="B139" s="383">
        <v>60</v>
      </c>
      <c r="C139" s="383" t="s">
        <v>2559</v>
      </c>
      <c r="D139" s="387" t="s">
        <v>2560</v>
      </c>
      <c r="E139" s="387" t="s">
        <v>9</v>
      </c>
      <c r="F139" s="388">
        <v>90</v>
      </c>
      <c r="G139" s="376" t="str">
        <f t="shared" si="2"/>
        <v>Xuất sắc</v>
      </c>
      <c r="H139" s="386"/>
    </row>
    <row r="140" spans="1:8" x14ac:dyDescent="0.25">
      <c r="A140" s="383">
        <v>127</v>
      </c>
      <c r="B140" s="383">
        <v>61</v>
      </c>
      <c r="C140" s="383" t="s">
        <v>2561</v>
      </c>
      <c r="D140" s="387" t="s">
        <v>264</v>
      </c>
      <c r="E140" s="387" t="s">
        <v>514</v>
      </c>
      <c r="F140" s="388">
        <v>76</v>
      </c>
      <c r="G140" s="376" t="str">
        <f t="shared" si="2"/>
        <v>Khá</v>
      </c>
      <c r="H140" s="386"/>
    </row>
    <row r="141" spans="1:8" x14ac:dyDescent="0.25">
      <c r="A141" s="383">
        <v>128</v>
      </c>
      <c r="B141" s="383">
        <v>62</v>
      </c>
      <c r="C141" s="383" t="s">
        <v>2562</v>
      </c>
      <c r="D141" s="387" t="s">
        <v>18</v>
      </c>
      <c r="E141" s="387" t="s">
        <v>514</v>
      </c>
      <c r="F141" s="388">
        <v>88</v>
      </c>
      <c r="G141" s="376" t="str">
        <f t="shared" si="2"/>
        <v>Tốt</v>
      </c>
      <c r="H141" s="386"/>
    </row>
    <row r="142" spans="1:8" x14ac:dyDescent="0.25">
      <c r="A142" s="383">
        <v>129</v>
      </c>
      <c r="B142" s="383">
        <v>63</v>
      </c>
      <c r="C142" s="383" t="s">
        <v>2563</v>
      </c>
      <c r="D142" s="387" t="s">
        <v>18</v>
      </c>
      <c r="E142" s="387" t="s">
        <v>11</v>
      </c>
      <c r="F142" s="388">
        <v>81</v>
      </c>
      <c r="G142" s="376" t="str">
        <f t="shared" si="2"/>
        <v>Tốt</v>
      </c>
      <c r="H142" s="386"/>
    </row>
    <row r="143" spans="1:8" x14ac:dyDescent="0.25">
      <c r="A143" s="383">
        <v>130</v>
      </c>
      <c r="B143" s="383">
        <v>64</v>
      </c>
      <c r="C143" s="383" t="s">
        <v>2564</v>
      </c>
      <c r="D143" s="387" t="s">
        <v>18</v>
      </c>
      <c r="E143" s="387" t="s">
        <v>11</v>
      </c>
      <c r="F143" s="388">
        <v>76</v>
      </c>
      <c r="G143" s="376" t="str">
        <f t="shared" si="2"/>
        <v>Khá</v>
      </c>
      <c r="H143" s="386"/>
    </row>
    <row r="144" spans="1:8" x14ac:dyDescent="0.25">
      <c r="A144" s="383">
        <v>131</v>
      </c>
      <c r="B144" s="383">
        <v>65</v>
      </c>
      <c r="C144" s="383" t="s">
        <v>2565</v>
      </c>
      <c r="D144" s="387" t="s">
        <v>55</v>
      </c>
      <c r="E144" s="387" t="s">
        <v>81</v>
      </c>
      <c r="F144" s="388">
        <v>81</v>
      </c>
      <c r="G144" s="376" t="str">
        <f t="shared" ref="G144:G207" si="3">IF(F144&gt;=90,"Xuất sắc",IF(F144&gt;=80,"Tốt",IF(F144&gt;=65,"Khá",IF(F144&gt;=50,"Trung bình",IF(F144&gt;=35,"Yếu","Kém")))))</f>
        <v>Tốt</v>
      </c>
      <c r="H144" s="386"/>
    </row>
    <row r="145" spans="1:8" x14ac:dyDescent="0.25">
      <c r="A145" s="383">
        <v>132</v>
      </c>
      <c r="B145" s="383">
        <v>66</v>
      </c>
      <c r="C145" s="383" t="s">
        <v>2566</v>
      </c>
      <c r="D145" s="387" t="s">
        <v>2567</v>
      </c>
      <c r="E145" s="387" t="s">
        <v>252</v>
      </c>
      <c r="F145" s="388">
        <v>40</v>
      </c>
      <c r="G145" s="376" t="str">
        <f t="shared" si="3"/>
        <v>Yếu</v>
      </c>
      <c r="H145" s="386" t="s">
        <v>2526</v>
      </c>
    </row>
    <row r="146" spans="1:8" x14ac:dyDescent="0.25">
      <c r="A146" s="383">
        <v>133</v>
      </c>
      <c r="B146" s="383">
        <v>67</v>
      </c>
      <c r="C146" s="383" t="s">
        <v>2568</v>
      </c>
      <c r="D146" s="387" t="s">
        <v>2569</v>
      </c>
      <c r="E146" s="387" t="s">
        <v>57</v>
      </c>
      <c r="F146" s="388">
        <v>76</v>
      </c>
      <c r="G146" s="376" t="str">
        <f t="shared" si="3"/>
        <v>Khá</v>
      </c>
      <c r="H146" s="386"/>
    </row>
    <row r="147" spans="1:8" x14ac:dyDescent="0.25">
      <c r="A147" s="383">
        <v>134</v>
      </c>
      <c r="B147" s="383">
        <v>68</v>
      </c>
      <c r="C147" s="383" t="s">
        <v>2570</v>
      </c>
      <c r="D147" s="387" t="s">
        <v>63</v>
      </c>
      <c r="E147" s="387" t="s">
        <v>57</v>
      </c>
      <c r="F147" s="388">
        <v>84</v>
      </c>
      <c r="G147" s="376" t="str">
        <f t="shared" si="3"/>
        <v>Tốt</v>
      </c>
      <c r="H147" s="386"/>
    </row>
    <row r="148" spans="1:8" x14ac:dyDescent="0.25">
      <c r="A148" s="383">
        <v>135</v>
      </c>
      <c r="B148" s="383">
        <v>69</v>
      </c>
      <c r="C148" s="383" t="s">
        <v>2571</v>
      </c>
      <c r="D148" s="387" t="s">
        <v>2572</v>
      </c>
      <c r="E148" s="387" t="s">
        <v>57</v>
      </c>
      <c r="F148" s="388">
        <v>72</v>
      </c>
      <c r="G148" s="376" t="str">
        <f t="shared" si="3"/>
        <v>Khá</v>
      </c>
      <c r="H148" s="386"/>
    </row>
    <row r="149" spans="1:8" x14ac:dyDescent="0.25">
      <c r="A149" s="383">
        <v>136</v>
      </c>
      <c r="B149" s="383">
        <v>70</v>
      </c>
      <c r="C149" s="383" t="s">
        <v>2573</v>
      </c>
      <c r="D149" s="387" t="s">
        <v>274</v>
      </c>
      <c r="E149" s="387" t="s">
        <v>57</v>
      </c>
      <c r="F149" s="388">
        <v>56</v>
      </c>
      <c r="G149" s="376" t="str">
        <f t="shared" si="3"/>
        <v>Trung bình</v>
      </c>
      <c r="H149" s="386" t="s">
        <v>2491</v>
      </c>
    </row>
    <row r="150" spans="1:8" x14ac:dyDescent="0.25">
      <c r="A150" s="383">
        <v>137</v>
      </c>
      <c r="B150" s="383">
        <v>71</v>
      </c>
      <c r="C150" s="383" t="s">
        <v>2574</v>
      </c>
      <c r="D150" s="387" t="s">
        <v>103</v>
      </c>
      <c r="E150" s="387" t="s">
        <v>2575</v>
      </c>
      <c r="F150" s="388">
        <v>71</v>
      </c>
      <c r="G150" s="376" t="str">
        <f t="shared" si="3"/>
        <v>Khá</v>
      </c>
      <c r="H150" s="386" t="s">
        <v>2491</v>
      </c>
    </row>
    <row r="151" spans="1:8" x14ac:dyDescent="0.25">
      <c r="A151" s="383">
        <v>138</v>
      </c>
      <c r="B151" s="383">
        <v>72</v>
      </c>
      <c r="C151" s="383" t="s">
        <v>2576</v>
      </c>
      <c r="D151" s="387" t="s">
        <v>2577</v>
      </c>
      <c r="E151" s="387" t="s">
        <v>59</v>
      </c>
      <c r="F151" s="388">
        <v>91</v>
      </c>
      <c r="G151" s="376" t="str">
        <f t="shared" si="3"/>
        <v>Xuất sắc</v>
      </c>
      <c r="H151" s="386"/>
    </row>
    <row r="152" spans="1:8" x14ac:dyDescent="0.25">
      <c r="A152" s="383">
        <v>139</v>
      </c>
      <c r="B152" s="383">
        <v>73</v>
      </c>
      <c r="C152" s="383" t="s">
        <v>2578</v>
      </c>
      <c r="D152" s="387" t="s">
        <v>191</v>
      </c>
      <c r="E152" s="387" t="s">
        <v>59</v>
      </c>
      <c r="F152" s="388">
        <v>86</v>
      </c>
      <c r="G152" s="376" t="str">
        <f t="shared" si="3"/>
        <v>Tốt</v>
      </c>
      <c r="H152" s="386"/>
    </row>
    <row r="153" spans="1:8" x14ac:dyDescent="0.25">
      <c r="A153" s="383">
        <v>140</v>
      </c>
      <c r="B153" s="383">
        <v>74</v>
      </c>
      <c r="C153" s="383" t="s">
        <v>2579</v>
      </c>
      <c r="D153" s="387" t="s">
        <v>188</v>
      </c>
      <c r="E153" s="387" t="s">
        <v>59</v>
      </c>
      <c r="F153" s="388">
        <v>81</v>
      </c>
      <c r="G153" s="376" t="str">
        <f t="shared" si="3"/>
        <v>Tốt</v>
      </c>
      <c r="H153" s="386"/>
    </row>
    <row r="154" spans="1:8" x14ac:dyDescent="0.25">
      <c r="A154" s="383">
        <v>141</v>
      </c>
      <c r="B154" s="383">
        <v>75</v>
      </c>
      <c r="C154" s="383" t="s">
        <v>2580</v>
      </c>
      <c r="D154" s="387" t="s">
        <v>70</v>
      </c>
      <c r="E154" s="387" t="s">
        <v>2581</v>
      </c>
      <c r="F154" s="388">
        <v>94</v>
      </c>
      <c r="G154" s="376" t="str">
        <f t="shared" si="3"/>
        <v>Xuất sắc</v>
      </c>
      <c r="H154" s="386"/>
    </row>
    <row r="155" spans="1:8" x14ac:dyDescent="0.25">
      <c r="A155" s="383">
        <v>142</v>
      </c>
      <c r="B155" s="383">
        <v>76</v>
      </c>
      <c r="C155" s="383" t="s">
        <v>2582</v>
      </c>
      <c r="D155" s="387" t="s">
        <v>2583</v>
      </c>
      <c r="E155" s="387" t="s">
        <v>2584</v>
      </c>
      <c r="F155" s="388">
        <v>90</v>
      </c>
      <c r="G155" s="376" t="str">
        <f t="shared" si="3"/>
        <v>Xuất sắc</v>
      </c>
      <c r="H155" s="386"/>
    </row>
    <row r="156" spans="1:8" x14ac:dyDescent="0.25">
      <c r="A156" s="383">
        <v>143</v>
      </c>
      <c r="B156" s="383">
        <v>77</v>
      </c>
      <c r="C156" s="383" t="s">
        <v>2585</v>
      </c>
      <c r="D156" s="387" t="s">
        <v>2586</v>
      </c>
      <c r="E156" s="387" t="s">
        <v>61</v>
      </c>
      <c r="F156" s="388">
        <v>58</v>
      </c>
      <c r="G156" s="376" t="str">
        <f t="shared" si="3"/>
        <v>Trung bình</v>
      </c>
      <c r="H156" s="386" t="s">
        <v>2587</v>
      </c>
    </row>
    <row r="157" spans="1:8" x14ac:dyDescent="0.25">
      <c r="A157" s="383">
        <v>144</v>
      </c>
      <c r="B157" s="383">
        <v>78</v>
      </c>
      <c r="C157" s="383" t="s">
        <v>2588</v>
      </c>
      <c r="D157" s="387" t="s">
        <v>2589</v>
      </c>
      <c r="E157" s="387" t="s">
        <v>12</v>
      </c>
      <c r="F157" s="388">
        <v>72</v>
      </c>
      <c r="G157" s="376" t="str">
        <f t="shared" si="3"/>
        <v>Khá</v>
      </c>
      <c r="H157" s="386"/>
    </row>
    <row r="158" spans="1:8" x14ac:dyDescent="0.25">
      <c r="A158" s="383">
        <v>145</v>
      </c>
      <c r="B158" s="383">
        <v>79</v>
      </c>
      <c r="C158" s="383" t="s">
        <v>2590</v>
      </c>
      <c r="D158" s="387" t="s">
        <v>54</v>
      </c>
      <c r="E158" s="387" t="s">
        <v>12</v>
      </c>
      <c r="F158" s="388">
        <v>86</v>
      </c>
      <c r="G158" s="376" t="str">
        <f t="shared" si="3"/>
        <v>Tốt</v>
      </c>
      <c r="H158" s="386"/>
    </row>
    <row r="159" spans="1:8" x14ac:dyDescent="0.25">
      <c r="A159" s="383">
        <v>146</v>
      </c>
      <c r="B159" s="383">
        <v>80</v>
      </c>
      <c r="C159" s="383" t="s">
        <v>2591</v>
      </c>
      <c r="D159" s="387" t="s">
        <v>2592</v>
      </c>
      <c r="E159" s="387" t="s">
        <v>12</v>
      </c>
      <c r="F159" s="388">
        <v>81</v>
      </c>
      <c r="G159" s="376" t="str">
        <f t="shared" si="3"/>
        <v>Tốt</v>
      </c>
      <c r="H159" s="386"/>
    </row>
    <row r="160" spans="1:8" x14ac:dyDescent="0.25">
      <c r="A160" s="383">
        <v>147</v>
      </c>
      <c r="B160" s="383">
        <v>81</v>
      </c>
      <c r="C160" s="383" t="s">
        <v>2593</v>
      </c>
      <c r="D160" s="387" t="s">
        <v>2594</v>
      </c>
      <c r="E160" s="387" t="s">
        <v>399</v>
      </c>
      <c r="F160" s="388">
        <v>86</v>
      </c>
      <c r="G160" s="376" t="str">
        <f t="shared" si="3"/>
        <v>Tốt</v>
      </c>
      <c r="H160" s="386"/>
    </row>
    <row r="161" spans="1:8" x14ac:dyDescent="0.25">
      <c r="A161" s="383">
        <v>148</v>
      </c>
      <c r="B161" s="383">
        <v>82</v>
      </c>
      <c r="C161" s="383" t="s">
        <v>2595</v>
      </c>
      <c r="D161" s="387" t="s">
        <v>168</v>
      </c>
      <c r="E161" s="387" t="s">
        <v>122</v>
      </c>
      <c r="F161" s="388">
        <v>76</v>
      </c>
      <c r="G161" s="376" t="str">
        <f t="shared" si="3"/>
        <v>Khá</v>
      </c>
      <c r="H161" s="386"/>
    </row>
    <row r="162" spans="1:8" x14ac:dyDescent="0.25">
      <c r="A162" s="383">
        <v>149</v>
      </c>
      <c r="B162" s="383">
        <v>83</v>
      </c>
      <c r="C162" s="383" t="s">
        <v>2596</v>
      </c>
      <c r="D162" s="387" t="s">
        <v>44</v>
      </c>
      <c r="E162" s="387" t="s">
        <v>28</v>
      </c>
      <c r="F162" s="388">
        <v>81</v>
      </c>
      <c r="G162" s="376" t="str">
        <f t="shared" si="3"/>
        <v>Tốt</v>
      </c>
      <c r="H162" s="386"/>
    </row>
    <row r="163" spans="1:8" x14ac:dyDescent="0.25">
      <c r="A163" s="383">
        <v>150</v>
      </c>
      <c r="B163" s="383">
        <v>84</v>
      </c>
      <c r="C163" s="383" t="s">
        <v>2597</v>
      </c>
      <c r="D163" s="387" t="s">
        <v>2598</v>
      </c>
      <c r="E163" s="387" t="s">
        <v>24</v>
      </c>
      <c r="F163" s="388">
        <v>79</v>
      </c>
      <c r="G163" s="376" t="str">
        <f t="shared" si="3"/>
        <v>Khá</v>
      </c>
      <c r="H163" s="386"/>
    </row>
    <row r="164" spans="1:8" x14ac:dyDescent="0.25">
      <c r="A164" s="383">
        <v>151</v>
      </c>
      <c r="B164" s="383">
        <v>85</v>
      </c>
      <c r="C164" s="383" t="s">
        <v>2599</v>
      </c>
      <c r="D164" s="387" t="s">
        <v>281</v>
      </c>
      <c r="E164" s="387" t="s">
        <v>2600</v>
      </c>
      <c r="F164" s="388">
        <v>81</v>
      </c>
      <c r="G164" s="376" t="str">
        <f t="shared" si="3"/>
        <v>Tốt</v>
      </c>
      <c r="H164" s="386"/>
    </row>
    <row r="165" spans="1:8" x14ac:dyDescent="0.25">
      <c r="A165" s="383">
        <v>152</v>
      </c>
      <c r="B165" s="383">
        <v>86</v>
      </c>
      <c r="C165" s="383" t="s">
        <v>2601</v>
      </c>
      <c r="D165" s="387" t="s">
        <v>2602</v>
      </c>
      <c r="E165" s="387" t="s">
        <v>123</v>
      </c>
      <c r="F165" s="388">
        <v>85</v>
      </c>
      <c r="G165" s="376" t="str">
        <f t="shared" si="3"/>
        <v>Tốt</v>
      </c>
      <c r="H165" s="386"/>
    </row>
    <row r="166" spans="1:8" x14ac:dyDescent="0.25">
      <c r="A166" s="383">
        <v>153</v>
      </c>
      <c r="B166" s="383">
        <v>87</v>
      </c>
      <c r="C166" s="383" t="s">
        <v>2603</v>
      </c>
      <c r="D166" s="387" t="s">
        <v>2604</v>
      </c>
      <c r="E166" s="387" t="s">
        <v>2605</v>
      </c>
      <c r="F166" s="388">
        <v>56</v>
      </c>
      <c r="G166" s="376" t="str">
        <f t="shared" si="3"/>
        <v>Trung bình</v>
      </c>
      <c r="H166" s="386" t="s">
        <v>2491</v>
      </c>
    </row>
    <row r="167" spans="1:8" x14ac:dyDescent="0.25">
      <c r="A167" s="383">
        <v>154</v>
      </c>
      <c r="B167" s="383">
        <v>88</v>
      </c>
      <c r="C167" s="383" t="s">
        <v>2606</v>
      </c>
      <c r="D167" s="387" t="s">
        <v>44</v>
      </c>
      <c r="E167" s="387" t="s">
        <v>65</v>
      </c>
      <c r="F167" s="388">
        <v>86</v>
      </c>
      <c r="G167" s="376" t="str">
        <f t="shared" si="3"/>
        <v>Tốt</v>
      </c>
      <c r="H167" s="386"/>
    </row>
    <row r="168" spans="1:8" x14ac:dyDescent="0.25">
      <c r="A168" s="383"/>
      <c r="B168" s="383"/>
      <c r="C168" s="369" t="s">
        <v>2607</v>
      </c>
      <c r="D168" s="368"/>
      <c r="E168" s="369"/>
      <c r="F168" s="370"/>
      <c r="G168" s="371"/>
      <c r="H168" s="384"/>
    </row>
    <row r="169" spans="1:8" x14ac:dyDescent="0.25">
      <c r="A169" s="383">
        <v>155</v>
      </c>
      <c r="B169" s="383">
        <v>1</v>
      </c>
      <c r="C169" s="385" t="s">
        <v>2608</v>
      </c>
      <c r="D169" s="385" t="s">
        <v>2609</v>
      </c>
      <c r="E169" s="385" t="s">
        <v>66</v>
      </c>
      <c r="F169" s="381">
        <v>74</v>
      </c>
      <c r="G169" s="376" t="str">
        <f t="shared" si="3"/>
        <v>Khá</v>
      </c>
      <c r="H169" s="384"/>
    </row>
    <row r="170" spans="1:8" x14ac:dyDescent="0.25">
      <c r="A170" s="383">
        <v>156</v>
      </c>
      <c r="B170" s="383">
        <v>2</v>
      </c>
      <c r="C170" s="385" t="s">
        <v>2610</v>
      </c>
      <c r="D170" s="385" t="s">
        <v>2352</v>
      </c>
      <c r="E170" s="385" t="s">
        <v>34</v>
      </c>
      <c r="F170" s="381">
        <v>88</v>
      </c>
      <c r="G170" s="376" t="str">
        <f t="shared" si="3"/>
        <v>Tốt</v>
      </c>
      <c r="H170" s="384"/>
    </row>
    <row r="171" spans="1:8" x14ac:dyDescent="0.25">
      <c r="A171" s="383">
        <v>157</v>
      </c>
      <c r="B171" s="383">
        <v>3</v>
      </c>
      <c r="C171" s="385" t="s">
        <v>2611</v>
      </c>
      <c r="D171" s="385" t="s">
        <v>2612</v>
      </c>
      <c r="E171" s="385" t="s">
        <v>34</v>
      </c>
      <c r="F171" s="381">
        <v>83</v>
      </c>
      <c r="G171" s="376" t="str">
        <f t="shared" si="3"/>
        <v>Tốt</v>
      </c>
      <c r="H171" s="384"/>
    </row>
    <row r="172" spans="1:8" x14ac:dyDescent="0.25">
      <c r="A172" s="383">
        <v>158</v>
      </c>
      <c r="B172" s="383">
        <v>4</v>
      </c>
      <c r="C172" s="385" t="s">
        <v>2613</v>
      </c>
      <c r="D172" s="385" t="s">
        <v>2614</v>
      </c>
      <c r="E172" s="385" t="s">
        <v>34</v>
      </c>
      <c r="F172" s="381">
        <v>89</v>
      </c>
      <c r="G172" s="376" t="str">
        <f t="shared" si="3"/>
        <v>Tốt</v>
      </c>
      <c r="H172" s="384"/>
    </row>
    <row r="173" spans="1:8" x14ac:dyDescent="0.25">
      <c r="A173" s="383">
        <v>159</v>
      </c>
      <c r="B173" s="383">
        <v>5</v>
      </c>
      <c r="C173" s="385" t="s">
        <v>2184</v>
      </c>
      <c r="D173" s="385" t="s">
        <v>2185</v>
      </c>
      <c r="E173" s="385" t="s">
        <v>34</v>
      </c>
      <c r="F173" s="381">
        <v>65</v>
      </c>
      <c r="G173" s="376" t="str">
        <f t="shared" si="3"/>
        <v>Khá</v>
      </c>
      <c r="H173" s="384" t="s">
        <v>68</v>
      </c>
    </row>
    <row r="174" spans="1:8" x14ac:dyDescent="0.25">
      <c r="A174" s="383">
        <v>160</v>
      </c>
      <c r="B174" s="383">
        <v>6</v>
      </c>
      <c r="C174" s="385" t="s">
        <v>2615</v>
      </c>
      <c r="D174" s="385" t="s">
        <v>36</v>
      </c>
      <c r="E174" s="385" t="s">
        <v>34</v>
      </c>
      <c r="F174" s="381">
        <v>95</v>
      </c>
      <c r="G174" s="376" t="str">
        <f t="shared" si="3"/>
        <v>Xuất sắc</v>
      </c>
      <c r="H174" s="384"/>
    </row>
    <row r="175" spans="1:8" x14ac:dyDescent="0.25">
      <c r="A175" s="383">
        <v>161</v>
      </c>
      <c r="B175" s="383">
        <v>7</v>
      </c>
      <c r="C175" s="385" t="s">
        <v>2616</v>
      </c>
      <c r="D175" s="385" t="s">
        <v>277</v>
      </c>
      <c r="E175" s="385" t="s">
        <v>34</v>
      </c>
      <c r="F175" s="381">
        <v>96</v>
      </c>
      <c r="G175" s="376" t="str">
        <f t="shared" si="3"/>
        <v>Xuất sắc</v>
      </c>
      <c r="H175" s="384"/>
    </row>
    <row r="176" spans="1:8" x14ac:dyDescent="0.25">
      <c r="A176" s="383">
        <v>162</v>
      </c>
      <c r="B176" s="383">
        <v>8</v>
      </c>
      <c r="C176" s="385" t="s">
        <v>2617</v>
      </c>
      <c r="D176" s="385" t="s">
        <v>403</v>
      </c>
      <c r="E176" s="385" t="s">
        <v>34</v>
      </c>
      <c r="F176" s="381">
        <v>84</v>
      </c>
      <c r="G176" s="376" t="str">
        <f t="shared" si="3"/>
        <v>Tốt</v>
      </c>
      <c r="H176" s="384"/>
    </row>
    <row r="177" spans="1:8" x14ac:dyDescent="0.25">
      <c r="A177" s="383">
        <v>163</v>
      </c>
      <c r="B177" s="383">
        <v>9</v>
      </c>
      <c r="C177" s="385" t="s">
        <v>2618</v>
      </c>
      <c r="D177" s="385" t="s">
        <v>2619</v>
      </c>
      <c r="E177" s="385" t="s">
        <v>34</v>
      </c>
      <c r="F177" s="381">
        <v>91</v>
      </c>
      <c r="G177" s="376" t="str">
        <f t="shared" si="3"/>
        <v>Xuất sắc</v>
      </c>
      <c r="H177" s="384"/>
    </row>
    <row r="178" spans="1:8" x14ac:dyDescent="0.25">
      <c r="A178" s="383">
        <v>164</v>
      </c>
      <c r="B178" s="383">
        <v>10</v>
      </c>
      <c r="C178" s="385" t="s">
        <v>2620</v>
      </c>
      <c r="D178" s="385" t="s">
        <v>2621</v>
      </c>
      <c r="E178" s="385" t="s">
        <v>129</v>
      </c>
      <c r="F178" s="381">
        <v>64</v>
      </c>
      <c r="G178" s="376" t="str">
        <f t="shared" si="3"/>
        <v>Trung bình</v>
      </c>
      <c r="H178" s="384" t="s">
        <v>68</v>
      </c>
    </row>
    <row r="179" spans="1:8" x14ac:dyDescent="0.25">
      <c r="A179" s="383">
        <v>165</v>
      </c>
      <c r="B179" s="383">
        <v>11</v>
      </c>
      <c r="C179" s="385" t="s">
        <v>2622</v>
      </c>
      <c r="D179" s="385" t="s">
        <v>2623</v>
      </c>
      <c r="E179" s="385" t="s">
        <v>37</v>
      </c>
      <c r="F179" s="381">
        <v>86</v>
      </c>
      <c r="G179" s="376" t="str">
        <f t="shared" si="3"/>
        <v>Tốt</v>
      </c>
      <c r="H179" s="384"/>
    </row>
    <row r="180" spans="1:8" x14ac:dyDescent="0.25">
      <c r="A180" s="383">
        <v>166</v>
      </c>
      <c r="B180" s="383">
        <v>12</v>
      </c>
      <c r="C180" s="385" t="s">
        <v>2624</v>
      </c>
      <c r="D180" s="385" t="s">
        <v>2625</v>
      </c>
      <c r="E180" s="385" t="s">
        <v>6</v>
      </c>
      <c r="F180" s="381">
        <v>77</v>
      </c>
      <c r="G180" s="376" t="str">
        <f t="shared" si="3"/>
        <v>Khá</v>
      </c>
      <c r="H180" s="384"/>
    </row>
    <row r="181" spans="1:8" x14ac:dyDescent="0.25">
      <c r="A181" s="383">
        <v>167</v>
      </c>
      <c r="B181" s="383">
        <v>13</v>
      </c>
      <c r="C181" s="385" t="s">
        <v>2626</v>
      </c>
      <c r="D181" s="385" t="s">
        <v>2627</v>
      </c>
      <c r="E181" s="385" t="s">
        <v>2475</v>
      </c>
      <c r="F181" s="381">
        <v>86</v>
      </c>
      <c r="G181" s="376" t="str">
        <f t="shared" si="3"/>
        <v>Tốt</v>
      </c>
      <c r="H181" s="384" t="s">
        <v>68</v>
      </c>
    </row>
    <row r="182" spans="1:8" x14ac:dyDescent="0.25">
      <c r="A182" s="383">
        <v>168</v>
      </c>
      <c r="B182" s="383">
        <v>14</v>
      </c>
      <c r="C182" s="385" t="s">
        <v>2628</v>
      </c>
      <c r="D182" s="385" t="s">
        <v>2629</v>
      </c>
      <c r="E182" s="385" t="s">
        <v>223</v>
      </c>
      <c r="F182" s="381">
        <v>78</v>
      </c>
      <c r="G182" s="376" t="str">
        <f t="shared" si="3"/>
        <v>Khá</v>
      </c>
      <c r="H182" s="384"/>
    </row>
    <row r="183" spans="1:8" x14ac:dyDescent="0.25">
      <c r="A183" s="383">
        <v>169</v>
      </c>
      <c r="B183" s="383">
        <v>15</v>
      </c>
      <c r="C183" s="385" t="s">
        <v>2630</v>
      </c>
      <c r="D183" s="385" t="s">
        <v>527</v>
      </c>
      <c r="E183" s="385" t="s">
        <v>39</v>
      </c>
      <c r="F183" s="381">
        <v>0</v>
      </c>
      <c r="G183" s="376" t="str">
        <f t="shared" si="3"/>
        <v>Kém</v>
      </c>
      <c r="H183" s="384"/>
    </row>
    <row r="184" spans="1:8" x14ac:dyDescent="0.25">
      <c r="A184" s="383">
        <v>170</v>
      </c>
      <c r="B184" s="383">
        <v>16</v>
      </c>
      <c r="C184" s="385" t="s">
        <v>2631</v>
      </c>
      <c r="D184" s="385" t="s">
        <v>2632</v>
      </c>
      <c r="E184" s="385" t="s">
        <v>158</v>
      </c>
      <c r="F184" s="381">
        <v>86</v>
      </c>
      <c r="G184" s="376" t="str">
        <f t="shared" si="3"/>
        <v>Tốt</v>
      </c>
      <c r="H184" s="384"/>
    </row>
    <row r="185" spans="1:8" x14ac:dyDescent="0.25">
      <c r="A185" s="383">
        <v>171</v>
      </c>
      <c r="B185" s="383">
        <v>17</v>
      </c>
      <c r="C185" s="385" t="s">
        <v>2633</v>
      </c>
      <c r="D185" s="385" t="s">
        <v>2634</v>
      </c>
      <c r="E185" s="385" t="s">
        <v>182</v>
      </c>
      <c r="F185" s="381">
        <v>0</v>
      </c>
      <c r="G185" s="376" t="str">
        <f t="shared" si="3"/>
        <v>Kém</v>
      </c>
      <c r="H185" s="384"/>
    </row>
    <row r="186" spans="1:8" x14ac:dyDescent="0.25">
      <c r="A186" s="383">
        <v>172</v>
      </c>
      <c r="B186" s="383">
        <v>18</v>
      </c>
      <c r="C186" s="385" t="s">
        <v>2635</v>
      </c>
      <c r="D186" s="385" t="s">
        <v>2636</v>
      </c>
      <c r="E186" s="385" t="s">
        <v>182</v>
      </c>
      <c r="F186" s="381">
        <v>65</v>
      </c>
      <c r="G186" s="376" t="str">
        <f t="shared" si="3"/>
        <v>Khá</v>
      </c>
      <c r="H186" s="384"/>
    </row>
    <row r="187" spans="1:8" x14ac:dyDescent="0.25">
      <c r="A187" s="383">
        <v>173</v>
      </c>
      <c r="B187" s="383">
        <v>19</v>
      </c>
      <c r="C187" s="385" t="s">
        <v>2637</v>
      </c>
      <c r="D187" s="385" t="s">
        <v>238</v>
      </c>
      <c r="E187" s="385" t="s">
        <v>40</v>
      </c>
      <c r="F187" s="381">
        <v>79</v>
      </c>
      <c r="G187" s="376" t="str">
        <f t="shared" si="3"/>
        <v>Khá</v>
      </c>
      <c r="H187" s="384"/>
    </row>
    <row r="188" spans="1:8" x14ac:dyDescent="0.25">
      <c r="A188" s="383">
        <v>174</v>
      </c>
      <c r="B188" s="383">
        <v>20</v>
      </c>
      <c r="C188" s="385" t="s">
        <v>2638</v>
      </c>
      <c r="D188" s="385" t="s">
        <v>2639</v>
      </c>
      <c r="E188" s="385" t="s">
        <v>40</v>
      </c>
      <c r="F188" s="381">
        <v>86</v>
      </c>
      <c r="G188" s="376" t="str">
        <f t="shared" si="3"/>
        <v>Tốt</v>
      </c>
      <c r="H188" s="384"/>
    </row>
    <row r="189" spans="1:8" x14ac:dyDescent="0.25">
      <c r="A189" s="383">
        <v>175</v>
      </c>
      <c r="B189" s="383">
        <v>21</v>
      </c>
      <c r="C189" s="385" t="s">
        <v>2640</v>
      </c>
      <c r="D189" s="385" t="s">
        <v>2641</v>
      </c>
      <c r="E189" s="385" t="s">
        <v>43</v>
      </c>
      <c r="F189" s="381">
        <v>0</v>
      </c>
      <c r="G189" s="376" t="str">
        <f t="shared" si="3"/>
        <v>Kém</v>
      </c>
      <c r="H189" s="384"/>
    </row>
    <row r="190" spans="1:8" x14ac:dyDescent="0.25">
      <c r="A190" s="383">
        <v>176</v>
      </c>
      <c r="B190" s="383">
        <v>22</v>
      </c>
      <c r="C190" s="385" t="s">
        <v>2642</v>
      </c>
      <c r="D190" s="385" t="s">
        <v>2643</v>
      </c>
      <c r="E190" s="385" t="s">
        <v>43</v>
      </c>
      <c r="F190" s="381">
        <v>90</v>
      </c>
      <c r="G190" s="376" t="str">
        <f t="shared" si="3"/>
        <v>Xuất sắc</v>
      </c>
      <c r="H190" s="384"/>
    </row>
    <row r="191" spans="1:8" x14ac:dyDescent="0.25">
      <c r="A191" s="383">
        <v>177</v>
      </c>
      <c r="B191" s="383">
        <v>23</v>
      </c>
      <c r="C191" s="385" t="s">
        <v>2644</v>
      </c>
      <c r="D191" s="385" t="s">
        <v>2645</v>
      </c>
      <c r="E191" s="385" t="s">
        <v>1360</v>
      </c>
      <c r="F191" s="381">
        <v>88</v>
      </c>
      <c r="G191" s="376" t="str">
        <f t="shared" si="3"/>
        <v>Tốt</v>
      </c>
      <c r="H191" s="384"/>
    </row>
    <row r="192" spans="1:8" x14ac:dyDescent="0.25">
      <c r="A192" s="383">
        <v>178</v>
      </c>
      <c r="B192" s="383">
        <v>24</v>
      </c>
      <c r="C192" s="385" t="s">
        <v>2646</v>
      </c>
      <c r="D192" s="385" t="s">
        <v>221</v>
      </c>
      <c r="E192" s="385" t="s">
        <v>45</v>
      </c>
      <c r="F192" s="381">
        <v>86</v>
      </c>
      <c r="G192" s="376" t="str">
        <f t="shared" si="3"/>
        <v>Tốt</v>
      </c>
      <c r="H192" s="384"/>
    </row>
    <row r="193" spans="1:8" x14ac:dyDescent="0.25">
      <c r="A193" s="383">
        <v>179</v>
      </c>
      <c r="B193" s="383">
        <v>25</v>
      </c>
      <c r="C193" s="385" t="s">
        <v>2647</v>
      </c>
      <c r="D193" s="385" t="s">
        <v>18</v>
      </c>
      <c r="E193" s="385" t="s">
        <v>45</v>
      </c>
      <c r="F193" s="381">
        <v>84</v>
      </c>
      <c r="G193" s="376" t="str">
        <f t="shared" si="3"/>
        <v>Tốt</v>
      </c>
      <c r="H193" s="384"/>
    </row>
    <row r="194" spans="1:8" x14ac:dyDescent="0.25">
      <c r="A194" s="383">
        <v>180</v>
      </c>
      <c r="B194" s="383">
        <v>26</v>
      </c>
      <c r="C194" s="385" t="s">
        <v>2648</v>
      </c>
      <c r="D194" s="385" t="s">
        <v>405</v>
      </c>
      <c r="E194" s="385" t="s">
        <v>45</v>
      </c>
      <c r="F194" s="381">
        <v>86</v>
      </c>
      <c r="G194" s="376" t="str">
        <f t="shared" si="3"/>
        <v>Tốt</v>
      </c>
      <c r="H194" s="384"/>
    </row>
    <row r="195" spans="1:8" x14ac:dyDescent="0.25">
      <c r="A195" s="383">
        <v>181</v>
      </c>
      <c r="B195" s="383">
        <v>27</v>
      </c>
      <c r="C195" s="385" t="s">
        <v>2649</v>
      </c>
      <c r="D195" s="385" t="s">
        <v>531</v>
      </c>
      <c r="E195" s="385" t="s">
        <v>93</v>
      </c>
      <c r="F195" s="381">
        <v>90</v>
      </c>
      <c r="G195" s="376" t="str">
        <f t="shared" si="3"/>
        <v>Xuất sắc</v>
      </c>
      <c r="H195" s="384"/>
    </row>
    <row r="196" spans="1:8" x14ac:dyDescent="0.25">
      <c r="A196" s="383">
        <v>182</v>
      </c>
      <c r="B196" s="383">
        <v>28</v>
      </c>
      <c r="C196" s="385" t="s">
        <v>2650</v>
      </c>
      <c r="D196" s="385" t="s">
        <v>2651</v>
      </c>
      <c r="E196" s="385" t="s">
        <v>15</v>
      </c>
      <c r="F196" s="381">
        <v>86</v>
      </c>
      <c r="G196" s="376" t="str">
        <f t="shared" si="3"/>
        <v>Tốt</v>
      </c>
      <c r="H196" s="384" t="s">
        <v>68</v>
      </c>
    </row>
    <row r="197" spans="1:8" x14ac:dyDescent="0.25">
      <c r="A197" s="383">
        <v>183</v>
      </c>
      <c r="B197" s="383">
        <v>29</v>
      </c>
      <c r="C197" s="385" t="s">
        <v>2652</v>
      </c>
      <c r="D197" s="385" t="s">
        <v>140</v>
      </c>
      <c r="E197" s="385" t="s">
        <v>47</v>
      </c>
      <c r="F197" s="381">
        <v>86</v>
      </c>
      <c r="G197" s="376" t="str">
        <f t="shared" si="3"/>
        <v>Tốt</v>
      </c>
      <c r="H197" s="384"/>
    </row>
    <row r="198" spans="1:8" x14ac:dyDescent="0.25">
      <c r="A198" s="383">
        <v>184</v>
      </c>
      <c r="B198" s="383">
        <v>30</v>
      </c>
      <c r="C198" s="385" t="s">
        <v>2653</v>
      </c>
      <c r="D198" s="385" t="s">
        <v>146</v>
      </c>
      <c r="E198" s="385" t="s">
        <v>110</v>
      </c>
      <c r="F198" s="381">
        <v>88</v>
      </c>
      <c r="G198" s="376" t="str">
        <f t="shared" si="3"/>
        <v>Tốt</v>
      </c>
      <c r="H198" s="384"/>
    </row>
    <row r="199" spans="1:8" x14ac:dyDescent="0.25">
      <c r="A199" s="383">
        <v>185</v>
      </c>
      <c r="B199" s="383">
        <v>31</v>
      </c>
      <c r="C199" s="385" t="s">
        <v>2654</v>
      </c>
      <c r="D199" s="385" t="s">
        <v>2655</v>
      </c>
      <c r="E199" s="385" t="s">
        <v>160</v>
      </c>
      <c r="F199" s="381">
        <v>86</v>
      </c>
      <c r="G199" s="376" t="str">
        <f t="shared" si="3"/>
        <v>Tốt</v>
      </c>
      <c r="H199" s="384"/>
    </row>
    <row r="200" spans="1:8" x14ac:dyDescent="0.25">
      <c r="A200" s="383">
        <v>186</v>
      </c>
      <c r="B200" s="383">
        <v>32</v>
      </c>
      <c r="C200" s="385" t="s">
        <v>2656</v>
      </c>
      <c r="D200" s="385" t="s">
        <v>236</v>
      </c>
      <c r="E200" s="385" t="s">
        <v>21</v>
      </c>
      <c r="F200" s="381">
        <v>74</v>
      </c>
      <c r="G200" s="376" t="str">
        <f t="shared" si="3"/>
        <v>Khá</v>
      </c>
      <c r="H200" s="384"/>
    </row>
    <row r="201" spans="1:8" x14ac:dyDescent="0.25">
      <c r="A201" s="383">
        <v>187</v>
      </c>
      <c r="B201" s="383">
        <v>33</v>
      </c>
      <c r="C201" s="385" t="s">
        <v>2657</v>
      </c>
      <c r="D201" s="385" t="s">
        <v>111</v>
      </c>
      <c r="E201" s="385" t="s">
        <v>169</v>
      </c>
      <c r="F201" s="381">
        <v>0</v>
      </c>
      <c r="G201" s="376" t="str">
        <f t="shared" si="3"/>
        <v>Kém</v>
      </c>
      <c r="H201" s="384" t="s">
        <v>68</v>
      </c>
    </row>
    <row r="202" spans="1:8" x14ac:dyDescent="0.25">
      <c r="A202" s="383">
        <v>188</v>
      </c>
      <c r="B202" s="383">
        <v>34</v>
      </c>
      <c r="C202" s="385" t="s">
        <v>2658</v>
      </c>
      <c r="D202" s="385" t="s">
        <v>95</v>
      </c>
      <c r="E202" s="385" t="s">
        <v>52</v>
      </c>
      <c r="F202" s="381">
        <v>84</v>
      </c>
      <c r="G202" s="376" t="str">
        <f t="shared" si="3"/>
        <v>Tốt</v>
      </c>
      <c r="H202" s="384"/>
    </row>
    <row r="203" spans="1:8" x14ac:dyDescent="0.25">
      <c r="A203" s="383">
        <v>189</v>
      </c>
      <c r="B203" s="383">
        <v>35</v>
      </c>
      <c r="C203" s="385" t="s">
        <v>2659</v>
      </c>
      <c r="D203" s="385" t="s">
        <v>221</v>
      </c>
      <c r="E203" s="385" t="s">
        <v>2660</v>
      </c>
      <c r="F203" s="381">
        <v>85</v>
      </c>
      <c r="G203" s="376" t="str">
        <f t="shared" si="3"/>
        <v>Tốt</v>
      </c>
      <c r="H203" s="384"/>
    </row>
    <row r="204" spans="1:8" x14ac:dyDescent="0.25">
      <c r="A204" s="383">
        <v>190</v>
      </c>
      <c r="B204" s="383">
        <v>36</v>
      </c>
      <c r="C204" s="385" t="s">
        <v>2661</v>
      </c>
      <c r="D204" s="385" t="s">
        <v>2662</v>
      </c>
      <c r="E204" s="385" t="s">
        <v>98</v>
      </c>
      <c r="F204" s="381">
        <v>90</v>
      </c>
      <c r="G204" s="376" t="str">
        <f t="shared" si="3"/>
        <v>Xuất sắc</v>
      </c>
      <c r="H204" s="384"/>
    </row>
    <row r="205" spans="1:8" x14ac:dyDescent="0.25">
      <c r="A205" s="383">
        <v>191</v>
      </c>
      <c r="B205" s="383">
        <v>37</v>
      </c>
      <c r="C205" s="385" t="s">
        <v>2663</v>
      </c>
      <c r="D205" s="385" t="s">
        <v>283</v>
      </c>
      <c r="E205" s="385" t="s">
        <v>53</v>
      </c>
      <c r="F205" s="381">
        <v>85</v>
      </c>
      <c r="G205" s="376" t="str">
        <f t="shared" si="3"/>
        <v>Tốt</v>
      </c>
      <c r="H205" s="384"/>
    </row>
    <row r="206" spans="1:8" x14ac:dyDescent="0.25">
      <c r="A206" s="383">
        <v>192</v>
      </c>
      <c r="B206" s="383">
        <v>38</v>
      </c>
      <c r="C206" s="385" t="s">
        <v>2664</v>
      </c>
      <c r="D206" s="385" t="s">
        <v>344</v>
      </c>
      <c r="E206" s="385" t="s">
        <v>8</v>
      </c>
      <c r="F206" s="381">
        <v>80</v>
      </c>
      <c r="G206" s="376" t="str">
        <f t="shared" si="3"/>
        <v>Tốt</v>
      </c>
      <c r="H206" s="384"/>
    </row>
    <row r="207" spans="1:8" x14ac:dyDescent="0.25">
      <c r="A207" s="383">
        <v>193</v>
      </c>
      <c r="B207" s="383">
        <v>39</v>
      </c>
      <c r="C207" s="385" t="s">
        <v>2665</v>
      </c>
      <c r="D207" s="385" t="s">
        <v>2666</v>
      </c>
      <c r="E207" s="385" t="s">
        <v>8</v>
      </c>
      <c r="F207" s="381">
        <v>88</v>
      </c>
      <c r="G207" s="376" t="str">
        <f t="shared" si="3"/>
        <v>Tốt</v>
      </c>
      <c r="H207" s="384" t="s">
        <v>68</v>
      </c>
    </row>
    <row r="208" spans="1:8" x14ac:dyDescent="0.25">
      <c r="A208" s="383">
        <v>194</v>
      </c>
      <c r="B208" s="383">
        <v>40</v>
      </c>
      <c r="C208" s="385" t="s">
        <v>2667</v>
      </c>
      <c r="D208" s="385" t="s">
        <v>63</v>
      </c>
      <c r="E208" s="385" t="s">
        <v>8</v>
      </c>
      <c r="F208" s="381">
        <v>68</v>
      </c>
      <c r="G208" s="376" t="str">
        <f t="shared" ref="G208:G271" si="4">IF(F208&gt;=90,"Xuất sắc",IF(F208&gt;=80,"Tốt",IF(F208&gt;=65,"Khá",IF(F208&gt;=50,"Trung bình",IF(F208&gt;=35,"Yếu","Kém")))))</f>
        <v>Khá</v>
      </c>
      <c r="H208" s="384" t="s">
        <v>68</v>
      </c>
    </row>
    <row r="209" spans="1:8" x14ac:dyDescent="0.25">
      <c r="A209" s="383">
        <v>195</v>
      </c>
      <c r="B209" s="383">
        <v>41</v>
      </c>
      <c r="C209" s="385" t="s">
        <v>2668</v>
      </c>
      <c r="D209" s="385" t="s">
        <v>2669</v>
      </c>
      <c r="E209" s="385" t="s">
        <v>2670</v>
      </c>
      <c r="F209" s="381">
        <v>83</v>
      </c>
      <c r="G209" s="376" t="str">
        <f t="shared" si="4"/>
        <v>Tốt</v>
      </c>
      <c r="H209" s="384"/>
    </row>
    <row r="210" spans="1:8" x14ac:dyDescent="0.25">
      <c r="A210" s="383">
        <v>196</v>
      </c>
      <c r="B210" s="383">
        <v>42</v>
      </c>
      <c r="C210" s="385" t="s">
        <v>2671</v>
      </c>
      <c r="D210" s="385" t="s">
        <v>1485</v>
      </c>
      <c r="E210" s="385" t="s">
        <v>25</v>
      </c>
      <c r="F210" s="381">
        <v>83</v>
      </c>
      <c r="G210" s="376" t="str">
        <f t="shared" si="4"/>
        <v>Tốt</v>
      </c>
      <c r="H210" s="384"/>
    </row>
    <row r="211" spans="1:8" x14ac:dyDescent="0.25">
      <c r="A211" s="383">
        <v>197</v>
      </c>
      <c r="B211" s="383">
        <v>43</v>
      </c>
      <c r="C211" s="385" t="s">
        <v>2672</v>
      </c>
      <c r="D211" s="385" t="s">
        <v>155</v>
      </c>
      <c r="E211" s="385" t="s">
        <v>79</v>
      </c>
      <c r="F211" s="381">
        <v>87</v>
      </c>
      <c r="G211" s="376" t="str">
        <f t="shared" si="4"/>
        <v>Tốt</v>
      </c>
      <c r="H211" s="384"/>
    </row>
    <row r="212" spans="1:8" x14ac:dyDescent="0.25">
      <c r="A212" s="383">
        <v>198</v>
      </c>
      <c r="B212" s="383">
        <v>44</v>
      </c>
      <c r="C212" s="385" t="s">
        <v>2673</v>
      </c>
      <c r="D212" s="385" t="s">
        <v>70</v>
      </c>
      <c r="E212" s="385" t="s">
        <v>79</v>
      </c>
      <c r="F212" s="381">
        <v>0</v>
      </c>
      <c r="G212" s="376" t="str">
        <f t="shared" si="4"/>
        <v>Kém</v>
      </c>
      <c r="H212" s="384"/>
    </row>
    <row r="213" spans="1:8" x14ac:dyDescent="0.25">
      <c r="A213" s="383">
        <v>199</v>
      </c>
      <c r="B213" s="383">
        <v>45</v>
      </c>
      <c r="C213" s="385" t="s">
        <v>2674</v>
      </c>
      <c r="D213" s="385" t="s">
        <v>188</v>
      </c>
      <c r="E213" s="385" t="s">
        <v>79</v>
      </c>
      <c r="F213" s="381">
        <v>70</v>
      </c>
      <c r="G213" s="376" t="str">
        <f t="shared" si="4"/>
        <v>Khá</v>
      </c>
      <c r="H213" s="384" t="s">
        <v>68</v>
      </c>
    </row>
    <row r="214" spans="1:8" x14ac:dyDescent="0.25">
      <c r="A214" s="383">
        <v>200</v>
      </c>
      <c r="B214" s="383">
        <v>46</v>
      </c>
      <c r="C214" s="389" t="s">
        <v>2675</v>
      </c>
      <c r="D214" s="389" t="s">
        <v>264</v>
      </c>
      <c r="E214" s="390" t="s">
        <v>230</v>
      </c>
      <c r="F214" s="381">
        <v>85</v>
      </c>
      <c r="G214" s="376" t="str">
        <f t="shared" si="4"/>
        <v>Tốt</v>
      </c>
      <c r="H214" s="384"/>
    </row>
    <row r="215" spans="1:8" x14ac:dyDescent="0.25">
      <c r="A215" s="383">
        <v>201</v>
      </c>
      <c r="B215" s="383">
        <v>47</v>
      </c>
      <c r="C215" s="391" t="s">
        <v>2676</v>
      </c>
      <c r="D215" s="389" t="s">
        <v>2677</v>
      </c>
      <c r="E215" s="390" t="s">
        <v>114</v>
      </c>
      <c r="F215" s="381">
        <v>85</v>
      </c>
      <c r="G215" s="376" t="str">
        <f t="shared" si="4"/>
        <v>Tốt</v>
      </c>
      <c r="H215" s="384"/>
    </row>
    <row r="216" spans="1:8" x14ac:dyDescent="0.25">
      <c r="A216" s="383">
        <v>202</v>
      </c>
      <c r="B216" s="383">
        <v>48</v>
      </c>
      <c r="C216" s="389" t="s">
        <v>2678</v>
      </c>
      <c r="D216" s="389" t="s">
        <v>2679</v>
      </c>
      <c r="E216" s="390" t="s">
        <v>114</v>
      </c>
      <c r="F216" s="381">
        <v>67</v>
      </c>
      <c r="G216" s="376" t="str">
        <f t="shared" si="4"/>
        <v>Khá</v>
      </c>
      <c r="H216" s="384" t="s">
        <v>68</v>
      </c>
    </row>
    <row r="217" spans="1:8" x14ac:dyDescent="0.25">
      <c r="A217" s="383">
        <v>203</v>
      </c>
      <c r="B217" s="383">
        <v>49</v>
      </c>
      <c r="C217" s="389" t="s">
        <v>2680</v>
      </c>
      <c r="D217" s="389" t="s">
        <v>235</v>
      </c>
      <c r="E217" s="390" t="s">
        <v>114</v>
      </c>
      <c r="F217" s="381">
        <v>70</v>
      </c>
      <c r="G217" s="376" t="str">
        <f t="shared" si="4"/>
        <v>Khá</v>
      </c>
      <c r="H217" s="384" t="s">
        <v>68</v>
      </c>
    </row>
    <row r="218" spans="1:8" x14ac:dyDescent="0.25">
      <c r="A218" s="383">
        <v>204</v>
      </c>
      <c r="B218" s="383">
        <v>50</v>
      </c>
      <c r="C218" s="389" t="s">
        <v>2681</v>
      </c>
      <c r="D218" s="389" t="s">
        <v>2682</v>
      </c>
      <c r="E218" s="390" t="s">
        <v>22</v>
      </c>
      <c r="F218" s="381">
        <v>71</v>
      </c>
      <c r="G218" s="376" t="str">
        <f t="shared" si="4"/>
        <v>Khá</v>
      </c>
      <c r="H218" s="384"/>
    </row>
    <row r="219" spans="1:8" x14ac:dyDescent="0.25">
      <c r="A219" s="383">
        <v>205</v>
      </c>
      <c r="B219" s="383">
        <v>51</v>
      </c>
      <c r="C219" s="389" t="s">
        <v>2683</v>
      </c>
      <c r="D219" s="389" t="s">
        <v>205</v>
      </c>
      <c r="E219" s="390" t="s">
        <v>22</v>
      </c>
      <c r="F219" s="381">
        <v>75</v>
      </c>
      <c r="G219" s="376" t="str">
        <f t="shared" si="4"/>
        <v>Khá</v>
      </c>
      <c r="H219" s="384"/>
    </row>
    <row r="220" spans="1:8" x14ac:dyDescent="0.25">
      <c r="A220" s="383">
        <v>206</v>
      </c>
      <c r="B220" s="383">
        <v>52</v>
      </c>
      <c r="C220" s="389" t="s">
        <v>2684</v>
      </c>
      <c r="D220" s="389" t="s">
        <v>2685</v>
      </c>
      <c r="E220" s="390" t="s">
        <v>177</v>
      </c>
      <c r="F220" s="381">
        <v>91</v>
      </c>
      <c r="G220" s="376" t="str">
        <f t="shared" si="4"/>
        <v>Xuất sắc</v>
      </c>
      <c r="H220" s="384"/>
    </row>
    <row r="221" spans="1:8" x14ac:dyDescent="0.25">
      <c r="A221" s="383">
        <v>207</v>
      </c>
      <c r="B221" s="383">
        <v>53</v>
      </c>
      <c r="C221" s="389" t="s">
        <v>2686</v>
      </c>
      <c r="D221" s="389" t="s">
        <v>2687</v>
      </c>
      <c r="E221" s="390" t="s">
        <v>162</v>
      </c>
      <c r="F221" s="381">
        <v>69</v>
      </c>
      <c r="G221" s="376" t="str">
        <f t="shared" si="4"/>
        <v>Khá</v>
      </c>
      <c r="H221" s="384"/>
    </row>
    <row r="222" spans="1:8" x14ac:dyDescent="0.25">
      <c r="A222" s="383">
        <v>208</v>
      </c>
      <c r="B222" s="383">
        <v>54</v>
      </c>
      <c r="C222" s="389" t="s">
        <v>2688</v>
      </c>
      <c r="D222" s="389" t="s">
        <v>2689</v>
      </c>
      <c r="E222" s="390" t="s">
        <v>26</v>
      </c>
      <c r="F222" s="381">
        <v>74</v>
      </c>
      <c r="G222" s="376" t="str">
        <f t="shared" si="4"/>
        <v>Khá</v>
      </c>
      <c r="H222" s="384"/>
    </row>
    <row r="223" spans="1:8" x14ac:dyDescent="0.25">
      <c r="A223" s="383">
        <v>209</v>
      </c>
      <c r="B223" s="383">
        <v>55</v>
      </c>
      <c r="C223" s="389" t="s">
        <v>2690</v>
      </c>
      <c r="D223" s="389" t="s">
        <v>89</v>
      </c>
      <c r="E223" s="390" t="s">
        <v>26</v>
      </c>
      <c r="F223" s="381">
        <v>87</v>
      </c>
      <c r="G223" s="376" t="str">
        <f t="shared" si="4"/>
        <v>Tốt</v>
      </c>
      <c r="H223" s="384"/>
    </row>
    <row r="224" spans="1:8" x14ac:dyDescent="0.25">
      <c r="A224" s="383">
        <v>210</v>
      </c>
      <c r="B224" s="383">
        <v>56</v>
      </c>
      <c r="C224" s="389" t="s">
        <v>2691</v>
      </c>
      <c r="D224" s="389" t="s">
        <v>70</v>
      </c>
      <c r="E224" s="390" t="s">
        <v>138</v>
      </c>
      <c r="F224" s="381">
        <v>75</v>
      </c>
      <c r="G224" s="376" t="str">
        <f t="shared" si="4"/>
        <v>Khá</v>
      </c>
      <c r="H224" s="384"/>
    </row>
    <row r="225" spans="1:8" x14ac:dyDescent="0.25">
      <c r="A225" s="383">
        <v>211</v>
      </c>
      <c r="B225" s="383">
        <v>57</v>
      </c>
      <c r="C225" s="389" t="s">
        <v>2692</v>
      </c>
      <c r="D225" s="389" t="s">
        <v>18</v>
      </c>
      <c r="E225" s="390" t="s">
        <v>2693</v>
      </c>
      <c r="F225" s="381">
        <v>91</v>
      </c>
      <c r="G225" s="376" t="str">
        <f t="shared" si="4"/>
        <v>Xuất sắc</v>
      </c>
      <c r="H225" s="384"/>
    </row>
    <row r="226" spans="1:8" x14ac:dyDescent="0.25">
      <c r="A226" s="383">
        <v>212</v>
      </c>
      <c r="B226" s="383">
        <v>58</v>
      </c>
      <c r="C226" s="389" t="s">
        <v>2694</v>
      </c>
      <c r="D226" s="389" t="s">
        <v>2695</v>
      </c>
      <c r="E226" s="390" t="s">
        <v>183</v>
      </c>
      <c r="F226" s="381">
        <v>88</v>
      </c>
      <c r="G226" s="376" t="str">
        <f t="shared" si="4"/>
        <v>Tốt</v>
      </c>
      <c r="H226" s="384"/>
    </row>
    <row r="227" spans="1:8" x14ac:dyDescent="0.25">
      <c r="A227" s="383">
        <v>213</v>
      </c>
      <c r="B227" s="383">
        <v>59</v>
      </c>
      <c r="C227" s="389" t="s">
        <v>2696</v>
      </c>
      <c r="D227" s="389" t="s">
        <v>18</v>
      </c>
      <c r="E227" s="390" t="s">
        <v>424</v>
      </c>
      <c r="F227" s="381">
        <v>87</v>
      </c>
      <c r="G227" s="376" t="str">
        <f t="shared" si="4"/>
        <v>Tốt</v>
      </c>
      <c r="H227" s="384" t="s">
        <v>68</v>
      </c>
    </row>
    <row r="228" spans="1:8" x14ac:dyDescent="0.25">
      <c r="A228" s="383">
        <v>214</v>
      </c>
      <c r="B228" s="383">
        <v>60</v>
      </c>
      <c r="C228" s="389" t="s">
        <v>2697</v>
      </c>
      <c r="D228" s="389" t="s">
        <v>360</v>
      </c>
      <c r="E228" s="390" t="s">
        <v>11</v>
      </c>
      <c r="F228" s="381">
        <v>75</v>
      </c>
      <c r="G228" s="376" t="str">
        <f t="shared" si="4"/>
        <v>Khá</v>
      </c>
      <c r="H228" s="384"/>
    </row>
    <row r="229" spans="1:8" x14ac:dyDescent="0.25">
      <c r="A229" s="383">
        <v>215</v>
      </c>
      <c r="B229" s="383">
        <v>61</v>
      </c>
      <c r="C229" s="391" t="s">
        <v>2698</v>
      </c>
      <c r="D229" s="389" t="s">
        <v>18</v>
      </c>
      <c r="E229" s="390" t="s">
        <v>57</v>
      </c>
      <c r="F229" s="381">
        <v>87</v>
      </c>
      <c r="G229" s="376" t="str">
        <f t="shared" si="4"/>
        <v>Tốt</v>
      </c>
      <c r="H229" s="384"/>
    </row>
    <row r="230" spans="1:8" x14ac:dyDescent="0.25">
      <c r="A230" s="383">
        <v>216</v>
      </c>
      <c r="B230" s="383">
        <v>62</v>
      </c>
      <c r="C230" s="389" t="s">
        <v>2699</v>
      </c>
      <c r="D230" s="389" t="s">
        <v>2700</v>
      </c>
      <c r="E230" s="390" t="s">
        <v>58</v>
      </c>
      <c r="F230" s="381">
        <v>75</v>
      </c>
      <c r="G230" s="376" t="str">
        <f t="shared" si="4"/>
        <v>Khá</v>
      </c>
      <c r="H230" s="384" t="s">
        <v>68</v>
      </c>
    </row>
    <row r="231" spans="1:8" x14ac:dyDescent="0.25">
      <c r="A231" s="383">
        <v>217</v>
      </c>
      <c r="B231" s="383">
        <v>63</v>
      </c>
      <c r="C231" s="389" t="s">
        <v>2701</v>
      </c>
      <c r="D231" s="389" t="s">
        <v>2702</v>
      </c>
      <c r="E231" s="390" t="s">
        <v>178</v>
      </c>
      <c r="F231" s="381">
        <v>82</v>
      </c>
      <c r="G231" s="376" t="str">
        <f t="shared" si="4"/>
        <v>Tốt</v>
      </c>
      <c r="H231" s="384"/>
    </row>
    <row r="232" spans="1:8" x14ac:dyDescent="0.25">
      <c r="A232" s="383">
        <v>218</v>
      </c>
      <c r="B232" s="383">
        <v>64</v>
      </c>
      <c r="C232" s="389" t="s">
        <v>2703</v>
      </c>
      <c r="D232" s="389" t="s">
        <v>2704</v>
      </c>
      <c r="E232" s="390" t="s">
        <v>59</v>
      </c>
      <c r="F232" s="381">
        <v>75</v>
      </c>
      <c r="G232" s="376" t="str">
        <f t="shared" si="4"/>
        <v>Khá</v>
      </c>
      <c r="H232" s="384" t="s">
        <v>68</v>
      </c>
    </row>
    <row r="233" spans="1:8" x14ac:dyDescent="0.25">
      <c r="A233" s="383">
        <v>219</v>
      </c>
      <c r="B233" s="383">
        <v>65</v>
      </c>
      <c r="C233" s="389" t="s">
        <v>2705</v>
      </c>
      <c r="D233" s="389" t="s">
        <v>70</v>
      </c>
      <c r="E233" s="390" t="s">
        <v>118</v>
      </c>
      <c r="F233" s="381">
        <v>88</v>
      </c>
      <c r="G233" s="376" t="str">
        <f t="shared" si="4"/>
        <v>Tốt</v>
      </c>
      <c r="H233" s="384"/>
    </row>
    <row r="234" spans="1:8" x14ac:dyDescent="0.25">
      <c r="A234" s="383">
        <v>220</v>
      </c>
      <c r="B234" s="383">
        <v>66</v>
      </c>
      <c r="C234" s="389" t="s">
        <v>2706</v>
      </c>
      <c r="D234" s="389" t="s">
        <v>18</v>
      </c>
      <c r="E234" s="390" t="s">
        <v>225</v>
      </c>
      <c r="F234" s="381">
        <v>73</v>
      </c>
      <c r="G234" s="376" t="str">
        <f t="shared" si="4"/>
        <v>Khá</v>
      </c>
      <c r="H234" s="384" t="s">
        <v>68</v>
      </c>
    </row>
    <row r="235" spans="1:8" x14ac:dyDescent="0.25">
      <c r="A235" s="383">
        <v>221</v>
      </c>
      <c r="B235" s="383">
        <v>67</v>
      </c>
      <c r="C235" s="389" t="s">
        <v>2707</v>
      </c>
      <c r="D235" s="389" t="s">
        <v>493</v>
      </c>
      <c r="E235" s="390" t="s">
        <v>164</v>
      </c>
      <c r="F235" s="381">
        <v>73</v>
      </c>
      <c r="G235" s="376" t="str">
        <f t="shared" si="4"/>
        <v>Khá</v>
      </c>
      <c r="H235" s="384"/>
    </row>
    <row r="236" spans="1:8" x14ac:dyDescent="0.25">
      <c r="A236" s="383">
        <v>222</v>
      </c>
      <c r="B236" s="383">
        <v>68</v>
      </c>
      <c r="C236" s="389" t="s">
        <v>2708</v>
      </c>
      <c r="D236" s="389" t="s">
        <v>107</v>
      </c>
      <c r="E236" s="390" t="s">
        <v>5</v>
      </c>
      <c r="F236" s="381">
        <v>88</v>
      </c>
      <c r="G236" s="376" t="str">
        <f t="shared" si="4"/>
        <v>Tốt</v>
      </c>
      <c r="H236" s="384"/>
    </row>
    <row r="237" spans="1:8" x14ac:dyDescent="0.25">
      <c r="A237" s="383">
        <v>223</v>
      </c>
      <c r="B237" s="383">
        <v>69</v>
      </c>
      <c r="C237" s="389" t="s">
        <v>2709</v>
      </c>
      <c r="D237" s="389" t="s">
        <v>340</v>
      </c>
      <c r="E237" s="390" t="s">
        <v>23</v>
      </c>
      <c r="F237" s="381">
        <v>88</v>
      </c>
      <c r="G237" s="376" t="str">
        <f t="shared" si="4"/>
        <v>Tốt</v>
      </c>
      <c r="H237" s="384"/>
    </row>
    <row r="238" spans="1:8" x14ac:dyDescent="0.25">
      <c r="A238" s="383">
        <v>224</v>
      </c>
      <c r="B238" s="383">
        <v>70</v>
      </c>
      <c r="C238" s="389" t="s">
        <v>2710</v>
      </c>
      <c r="D238" s="389" t="s">
        <v>2711</v>
      </c>
      <c r="E238" s="390" t="s">
        <v>12</v>
      </c>
      <c r="F238" s="381">
        <v>88</v>
      </c>
      <c r="G238" s="376" t="str">
        <f t="shared" si="4"/>
        <v>Tốt</v>
      </c>
      <c r="H238" s="384"/>
    </row>
    <row r="239" spans="1:8" x14ac:dyDescent="0.25">
      <c r="A239" s="383">
        <v>225</v>
      </c>
      <c r="B239" s="383">
        <v>71</v>
      </c>
      <c r="C239" s="392" t="s">
        <v>2712</v>
      </c>
      <c r="D239" s="389" t="s">
        <v>221</v>
      </c>
      <c r="E239" s="390" t="s">
        <v>12</v>
      </c>
      <c r="F239" s="381">
        <v>0</v>
      </c>
      <c r="G239" s="376" t="str">
        <f t="shared" si="4"/>
        <v>Kém</v>
      </c>
      <c r="H239" s="384"/>
    </row>
    <row r="240" spans="1:8" x14ac:dyDescent="0.25">
      <c r="A240" s="383">
        <v>226</v>
      </c>
      <c r="B240" s="383">
        <v>72</v>
      </c>
      <c r="C240" s="389" t="s">
        <v>2713</v>
      </c>
      <c r="D240" s="389" t="s">
        <v>48</v>
      </c>
      <c r="E240" s="390" t="s">
        <v>12</v>
      </c>
      <c r="F240" s="381">
        <v>89</v>
      </c>
      <c r="G240" s="376" t="str">
        <f t="shared" si="4"/>
        <v>Tốt</v>
      </c>
      <c r="H240" s="384"/>
    </row>
    <row r="241" spans="1:8" x14ac:dyDescent="0.25">
      <c r="A241" s="383">
        <v>227</v>
      </c>
      <c r="B241" s="383">
        <v>73</v>
      </c>
      <c r="C241" s="389" t="s">
        <v>2714</v>
      </c>
      <c r="D241" s="389" t="s">
        <v>48</v>
      </c>
      <c r="E241" s="390" t="s">
        <v>12</v>
      </c>
      <c r="F241" s="381">
        <v>0</v>
      </c>
      <c r="G241" s="376" t="str">
        <f t="shared" si="4"/>
        <v>Kém</v>
      </c>
      <c r="H241" s="384"/>
    </row>
    <row r="242" spans="1:8" x14ac:dyDescent="0.25">
      <c r="A242" s="383">
        <v>228</v>
      </c>
      <c r="B242" s="383">
        <v>74</v>
      </c>
      <c r="C242" s="389" t="s">
        <v>2715</v>
      </c>
      <c r="D242" s="389" t="s">
        <v>2716</v>
      </c>
      <c r="E242" s="390" t="s">
        <v>154</v>
      </c>
      <c r="F242" s="381">
        <v>86</v>
      </c>
      <c r="G242" s="376" t="str">
        <f t="shared" si="4"/>
        <v>Tốt</v>
      </c>
      <c r="H242" s="384"/>
    </row>
    <row r="243" spans="1:8" x14ac:dyDescent="0.25">
      <c r="A243" s="383">
        <v>229</v>
      </c>
      <c r="B243" s="383">
        <v>75</v>
      </c>
      <c r="C243" s="389" t="s">
        <v>2717</v>
      </c>
      <c r="D243" s="389" t="s">
        <v>161</v>
      </c>
      <c r="E243" s="390" t="s">
        <v>2718</v>
      </c>
      <c r="F243" s="381">
        <v>83</v>
      </c>
      <c r="G243" s="376" t="str">
        <f t="shared" si="4"/>
        <v>Tốt</v>
      </c>
      <c r="H243" s="384"/>
    </row>
    <row r="244" spans="1:8" x14ac:dyDescent="0.25">
      <c r="A244" s="383">
        <v>230</v>
      </c>
      <c r="B244" s="383">
        <v>76</v>
      </c>
      <c r="C244" s="391" t="s">
        <v>2719</v>
      </c>
      <c r="D244" s="389" t="s">
        <v>242</v>
      </c>
      <c r="E244" s="390" t="s">
        <v>265</v>
      </c>
      <c r="F244" s="381">
        <v>0</v>
      </c>
      <c r="G244" s="376" t="str">
        <f t="shared" si="4"/>
        <v>Kém</v>
      </c>
      <c r="H244" s="384"/>
    </row>
    <row r="245" spans="1:8" x14ac:dyDescent="0.25">
      <c r="A245" s="383">
        <v>231</v>
      </c>
      <c r="B245" s="383">
        <v>77</v>
      </c>
      <c r="C245" s="389" t="s">
        <v>2720</v>
      </c>
      <c r="D245" s="389" t="s">
        <v>274</v>
      </c>
      <c r="E245" s="390" t="s">
        <v>265</v>
      </c>
      <c r="F245" s="388">
        <v>75</v>
      </c>
      <c r="G245" s="376" t="str">
        <f t="shared" si="4"/>
        <v>Khá</v>
      </c>
      <c r="H245" s="386" t="s">
        <v>68</v>
      </c>
    </row>
    <row r="246" spans="1:8" x14ac:dyDescent="0.25">
      <c r="A246" s="383">
        <v>232</v>
      </c>
      <c r="B246" s="383">
        <v>78</v>
      </c>
      <c r="C246" s="389" t="s">
        <v>2721</v>
      </c>
      <c r="D246" s="389" t="s">
        <v>2722</v>
      </c>
      <c r="E246" s="390" t="s">
        <v>156</v>
      </c>
      <c r="F246" s="388">
        <v>91</v>
      </c>
      <c r="G246" s="376" t="str">
        <f t="shared" si="4"/>
        <v>Xuất sắc</v>
      </c>
      <c r="H246" s="386"/>
    </row>
    <row r="247" spans="1:8" x14ac:dyDescent="0.25">
      <c r="A247" s="383">
        <v>233</v>
      </c>
      <c r="B247" s="383">
        <v>79</v>
      </c>
      <c r="C247" s="389" t="s">
        <v>2723</v>
      </c>
      <c r="D247" s="389" t="s">
        <v>242</v>
      </c>
      <c r="E247" s="390" t="s">
        <v>156</v>
      </c>
      <c r="F247" s="388">
        <v>91</v>
      </c>
      <c r="G247" s="376" t="str">
        <f t="shared" si="4"/>
        <v>Xuất sắc</v>
      </c>
      <c r="H247" s="386"/>
    </row>
    <row r="248" spans="1:8" x14ac:dyDescent="0.25">
      <c r="A248" s="383">
        <v>234</v>
      </c>
      <c r="B248" s="383">
        <v>80</v>
      </c>
      <c r="C248" s="389" t="s">
        <v>2724</v>
      </c>
      <c r="D248" s="389" t="s">
        <v>44</v>
      </c>
      <c r="E248" s="390" t="s">
        <v>2725</v>
      </c>
      <c r="F248" s="388">
        <v>87</v>
      </c>
      <c r="G248" s="376" t="str">
        <f t="shared" si="4"/>
        <v>Tốt</v>
      </c>
      <c r="H248" s="386"/>
    </row>
    <row r="249" spans="1:8" x14ac:dyDescent="0.25">
      <c r="A249" s="383">
        <v>235</v>
      </c>
      <c r="B249" s="383">
        <v>81</v>
      </c>
      <c r="C249" s="389" t="s">
        <v>2726</v>
      </c>
      <c r="D249" s="389" t="s">
        <v>2727</v>
      </c>
      <c r="E249" s="390" t="s">
        <v>2725</v>
      </c>
      <c r="F249" s="388">
        <v>84</v>
      </c>
      <c r="G249" s="376" t="str">
        <f t="shared" si="4"/>
        <v>Tốt</v>
      </c>
      <c r="H249" s="386"/>
    </row>
    <row r="250" spans="1:8" x14ac:dyDescent="0.25">
      <c r="A250" s="383">
        <v>236</v>
      </c>
      <c r="B250" s="383">
        <v>82</v>
      </c>
      <c r="C250" s="389" t="s">
        <v>2728</v>
      </c>
      <c r="D250" s="389" t="s">
        <v>2729</v>
      </c>
      <c r="E250" s="390" t="s">
        <v>24</v>
      </c>
      <c r="F250" s="388">
        <v>84</v>
      </c>
      <c r="G250" s="376" t="str">
        <f t="shared" si="4"/>
        <v>Tốt</v>
      </c>
      <c r="H250" s="386"/>
    </row>
    <row r="251" spans="1:8" x14ac:dyDescent="0.25">
      <c r="A251" s="383">
        <v>237</v>
      </c>
      <c r="B251" s="383">
        <v>83</v>
      </c>
      <c r="C251" s="389" t="s">
        <v>2730</v>
      </c>
      <c r="D251" s="389" t="s">
        <v>63</v>
      </c>
      <c r="E251" s="390" t="s">
        <v>24</v>
      </c>
      <c r="F251" s="388">
        <v>89</v>
      </c>
      <c r="G251" s="376" t="str">
        <f t="shared" si="4"/>
        <v>Tốt</v>
      </c>
      <c r="H251" s="386"/>
    </row>
    <row r="252" spans="1:8" x14ac:dyDescent="0.25">
      <c r="A252" s="383">
        <v>238</v>
      </c>
      <c r="B252" s="383">
        <v>84</v>
      </c>
      <c r="C252" s="391" t="s">
        <v>2731</v>
      </c>
      <c r="D252" s="389" t="s">
        <v>2732</v>
      </c>
      <c r="E252" s="390" t="s">
        <v>2733</v>
      </c>
      <c r="F252" s="388">
        <v>0</v>
      </c>
      <c r="G252" s="376" t="str">
        <f t="shared" si="4"/>
        <v>Kém</v>
      </c>
      <c r="H252" s="386" t="s">
        <v>68</v>
      </c>
    </row>
    <row r="253" spans="1:8" x14ac:dyDescent="0.25">
      <c r="A253" s="383">
        <v>239</v>
      </c>
      <c r="B253" s="383">
        <v>85</v>
      </c>
      <c r="C253" s="389" t="s">
        <v>2734</v>
      </c>
      <c r="D253" s="389" t="s">
        <v>44</v>
      </c>
      <c r="E253" s="390" t="s">
        <v>124</v>
      </c>
      <c r="F253" s="388">
        <v>79</v>
      </c>
      <c r="G253" s="376" t="str">
        <f t="shared" si="4"/>
        <v>Khá</v>
      </c>
      <c r="H253" s="386"/>
    </row>
    <row r="254" spans="1:8" x14ac:dyDescent="0.25">
      <c r="A254" s="383">
        <v>240</v>
      </c>
      <c r="B254" s="383">
        <v>86</v>
      </c>
      <c r="C254" s="389" t="s">
        <v>2735</v>
      </c>
      <c r="D254" s="389" t="s">
        <v>2736</v>
      </c>
      <c r="E254" s="390" t="s">
        <v>65</v>
      </c>
      <c r="F254" s="388">
        <v>87</v>
      </c>
      <c r="G254" s="376" t="str">
        <f t="shared" si="4"/>
        <v>Tốt</v>
      </c>
      <c r="H254" s="386"/>
    </row>
    <row r="255" spans="1:8" x14ac:dyDescent="0.25">
      <c r="A255" s="383">
        <v>241</v>
      </c>
      <c r="B255" s="383">
        <v>87</v>
      </c>
      <c r="C255" s="389" t="s">
        <v>2737</v>
      </c>
      <c r="D255" s="389" t="s">
        <v>18</v>
      </c>
      <c r="E255" s="390" t="s">
        <v>65</v>
      </c>
      <c r="F255" s="388">
        <v>85</v>
      </c>
      <c r="G255" s="376" t="str">
        <f t="shared" si="4"/>
        <v>Tốt</v>
      </c>
      <c r="H255" s="386"/>
    </row>
    <row r="256" spans="1:8" x14ac:dyDescent="0.25">
      <c r="A256" s="383">
        <v>242</v>
      </c>
      <c r="B256" s="383">
        <v>88</v>
      </c>
      <c r="C256" s="389" t="s">
        <v>2738</v>
      </c>
      <c r="D256" s="389" t="s">
        <v>150</v>
      </c>
      <c r="E256" s="390" t="s">
        <v>65</v>
      </c>
      <c r="F256" s="388">
        <v>88</v>
      </c>
      <c r="G256" s="376" t="str">
        <f t="shared" si="4"/>
        <v>Tốt</v>
      </c>
      <c r="H256" s="386"/>
    </row>
    <row r="257" spans="1:8" x14ac:dyDescent="0.25">
      <c r="A257" s="383"/>
      <c r="B257" s="383"/>
      <c r="C257" s="369" t="s">
        <v>2739</v>
      </c>
      <c r="D257" s="368"/>
      <c r="E257" s="369"/>
      <c r="F257" s="370"/>
      <c r="G257" s="371"/>
      <c r="H257" s="384"/>
    </row>
    <row r="258" spans="1:8" x14ac:dyDescent="0.25">
      <c r="A258" s="383">
        <v>243</v>
      </c>
      <c r="B258" s="383">
        <v>1</v>
      </c>
      <c r="C258" s="385" t="s">
        <v>2740</v>
      </c>
      <c r="D258" s="385" t="s">
        <v>2741</v>
      </c>
      <c r="E258" s="385" t="s">
        <v>34</v>
      </c>
      <c r="F258" s="381">
        <v>91</v>
      </c>
      <c r="G258" s="376" t="str">
        <f t="shared" si="4"/>
        <v>Xuất sắc</v>
      </c>
      <c r="H258" s="384"/>
    </row>
    <row r="259" spans="1:8" x14ac:dyDescent="0.25">
      <c r="A259" s="383">
        <v>244</v>
      </c>
      <c r="B259" s="383">
        <v>2</v>
      </c>
      <c r="C259" s="385" t="s">
        <v>2742</v>
      </c>
      <c r="D259" s="385" t="s">
        <v>127</v>
      </c>
      <c r="E259" s="385" t="s">
        <v>34</v>
      </c>
      <c r="F259" s="381">
        <v>77</v>
      </c>
      <c r="G259" s="376" t="str">
        <f t="shared" si="4"/>
        <v>Khá</v>
      </c>
      <c r="H259" s="384"/>
    </row>
    <row r="260" spans="1:8" x14ac:dyDescent="0.25">
      <c r="A260" s="383">
        <v>245</v>
      </c>
      <c r="B260" s="383">
        <v>3</v>
      </c>
      <c r="C260" s="385" t="s">
        <v>2743</v>
      </c>
      <c r="D260" s="385" t="s">
        <v>2744</v>
      </c>
      <c r="E260" s="385" t="s">
        <v>129</v>
      </c>
      <c r="F260" s="381">
        <v>89</v>
      </c>
      <c r="G260" s="376" t="str">
        <f t="shared" si="4"/>
        <v>Tốt</v>
      </c>
      <c r="H260" s="384"/>
    </row>
    <row r="261" spans="1:8" x14ac:dyDescent="0.25">
      <c r="A261" s="383">
        <v>246</v>
      </c>
      <c r="B261" s="383">
        <v>4</v>
      </c>
      <c r="C261" s="385" t="s">
        <v>2745</v>
      </c>
      <c r="D261" s="385" t="s">
        <v>36</v>
      </c>
      <c r="E261" s="385" t="s">
        <v>129</v>
      </c>
      <c r="F261" s="381">
        <v>86</v>
      </c>
      <c r="G261" s="376" t="str">
        <f t="shared" si="4"/>
        <v>Tốt</v>
      </c>
      <c r="H261" s="384"/>
    </row>
    <row r="262" spans="1:8" x14ac:dyDescent="0.25">
      <c r="A262" s="383">
        <v>247</v>
      </c>
      <c r="B262" s="383">
        <v>5</v>
      </c>
      <c r="C262" s="385" t="s">
        <v>2746</v>
      </c>
      <c r="D262" s="385" t="s">
        <v>290</v>
      </c>
      <c r="E262" s="385" t="s">
        <v>129</v>
      </c>
      <c r="F262" s="381">
        <v>70</v>
      </c>
      <c r="G262" s="376" t="str">
        <f t="shared" si="4"/>
        <v>Khá</v>
      </c>
      <c r="H262" s="384"/>
    </row>
    <row r="263" spans="1:8" x14ac:dyDescent="0.25">
      <c r="A263" s="383">
        <v>248</v>
      </c>
      <c r="B263" s="383">
        <v>6</v>
      </c>
      <c r="C263" s="385" t="s">
        <v>2747</v>
      </c>
      <c r="D263" s="385" t="s">
        <v>2748</v>
      </c>
      <c r="E263" s="385" t="s">
        <v>2749</v>
      </c>
      <c r="F263" s="381">
        <v>59</v>
      </c>
      <c r="G263" s="376" t="str">
        <f t="shared" si="4"/>
        <v>Trung bình</v>
      </c>
      <c r="H263" s="384" t="s">
        <v>68</v>
      </c>
    </row>
    <row r="264" spans="1:8" x14ac:dyDescent="0.25">
      <c r="A264" s="383">
        <v>249</v>
      </c>
      <c r="B264" s="383">
        <v>7</v>
      </c>
      <c r="C264" s="385" t="s">
        <v>2750</v>
      </c>
      <c r="D264" s="385" t="s">
        <v>18</v>
      </c>
      <c r="E264" s="385" t="s">
        <v>6</v>
      </c>
      <c r="F264" s="381">
        <v>92</v>
      </c>
      <c r="G264" s="376" t="str">
        <f t="shared" si="4"/>
        <v>Xuất sắc</v>
      </c>
      <c r="H264" s="384"/>
    </row>
    <row r="265" spans="1:8" x14ac:dyDescent="0.25">
      <c r="A265" s="383">
        <v>250</v>
      </c>
      <c r="B265" s="383">
        <v>8</v>
      </c>
      <c r="C265" s="385" t="s">
        <v>2751</v>
      </c>
      <c r="D265" s="385" t="s">
        <v>2752</v>
      </c>
      <c r="E265" s="385" t="s">
        <v>6</v>
      </c>
      <c r="F265" s="381">
        <v>52</v>
      </c>
      <c r="G265" s="376" t="str">
        <f t="shared" si="4"/>
        <v>Trung bình</v>
      </c>
      <c r="H265" s="384" t="s">
        <v>68</v>
      </c>
    </row>
    <row r="266" spans="1:8" x14ac:dyDescent="0.25">
      <c r="A266" s="383">
        <v>251</v>
      </c>
      <c r="B266" s="383">
        <v>9</v>
      </c>
      <c r="C266" s="385" t="s">
        <v>2753</v>
      </c>
      <c r="D266" s="385" t="s">
        <v>413</v>
      </c>
      <c r="E266" s="385" t="s">
        <v>130</v>
      </c>
      <c r="F266" s="381">
        <v>69</v>
      </c>
      <c r="G266" s="376" t="str">
        <f t="shared" si="4"/>
        <v>Khá</v>
      </c>
      <c r="H266" s="384"/>
    </row>
    <row r="267" spans="1:8" x14ac:dyDescent="0.25">
      <c r="A267" s="383">
        <v>252</v>
      </c>
      <c r="B267" s="383">
        <v>10</v>
      </c>
      <c r="C267" s="385" t="s">
        <v>2754</v>
      </c>
      <c r="D267" s="385" t="s">
        <v>2755</v>
      </c>
      <c r="E267" s="385" t="s">
        <v>256</v>
      </c>
      <c r="F267" s="381">
        <v>69</v>
      </c>
      <c r="G267" s="376" t="str">
        <f t="shared" si="4"/>
        <v>Khá</v>
      </c>
      <c r="H267" s="384"/>
    </row>
    <row r="268" spans="1:8" x14ac:dyDescent="0.25">
      <c r="A268" s="383">
        <v>253</v>
      </c>
      <c r="B268" s="383">
        <v>11</v>
      </c>
      <c r="C268" s="385" t="s">
        <v>2756</v>
      </c>
      <c r="D268" s="385" t="s">
        <v>2757</v>
      </c>
      <c r="E268" s="385" t="s">
        <v>39</v>
      </c>
      <c r="F268" s="381">
        <v>76</v>
      </c>
      <c r="G268" s="376" t="str">
        <f t="shared" si="4"/>
        <v>Khá</v>
      </c>
      <c r="H268" s="384"/>
    </row>
    <row r="269" spans="1:8" x14ac:dyDescent="0.25">
      <c r="A269" s="383">
        <v>254</v>
      </c>
      <c r="B269" s="383">
        <v>12</v>
      </c>
      <c r="C269" s="385" t="s">
        <v>2758</v>
      </c>
      <c r="D269" s="385" t="s">
        <v>2759</v>
      </c>
      <c r="E269" s="385" t="s">
        <v>131</v>
      </c>
      <c r="F269" s="381">
        <v>61</v>
      </c>
      <c r="G269" s="376" t="str">
        <f t="shared" si="4"/>
        <v>Trung bình</v>
      </c>
      <c r="H269" s="384"/>
    </row>
    <row r="270" spans="1:8" x14ac:dyDescent="0.25">
      <c r="A270" s="383">
        <v>255</v>
      </c>
      <c r="B270" s="383">
        <v>13</v>
      </c>
      <c r="C270" s="385" t="s">
        <v>2760</v>
      </c>
      <c r="D270" s="385" t="s">
        <v>2761</v>
      </c>
      <c r="E270" s="385" t="s">
        <v>665</v>
      </c>
      <c r="F270" s="381">
        <v>51</v>
      </c>
      <c r="G270" s="376" t="str">
        <f t="shared" si="4"/>
        <v>Trung bình</v>
      </c>
      <c r="H270" s="384"/>
    </row>
    <row r="271" spans="1:8" x14ac:dyDescent="0.25">
      <c r="A271" s="383">
        <v>256</v>
      </c>
      <c r="B271" s="383">
        <v>14</v>
      </c>
      <c r="C271" s="385" t="s">
        <v>2762</v>
      </c>
      <c r="D271" s="385" t="s">
        <v>2763</v>
      </c>
      <c r="E271" s="385" t="s">
        <v>158</v>
      </c>
      <c r="F271" s="381">
        <v>65</v>
      </c>
      <c r="G271" s="376" t="str">
        <f t="shared" si="4"/>
        <v>Khá</v>
      </c>
      <c r="H271" s="384"/>
    </row>
    <row r="272" spans="1:8" x14ac:dyDescent="0.25">
      <c r="A272" s="383">
        <v>257</v>
      </c>
      <c r="B272" s="383">
        <v>15</v>
      </c>
      <c r="C272" s="385" t="s">
        <v>2764</v>
      </c>
      <c r="D272" s="385" t="s">
        <v>36</v>
      </c>
      <c r="E272" s="385" t="s">
        <v>14</v>
      </c>
      <c r="F272" s="381">
        <v>87</v>
      </c>
      <c r="G272" s="376" t="str">
        <f t="shared" ref="G272:G335" si="5">IF(F272&gt;=90,"Xuất sắc",IF(F272&gt;=80,"Tốt",IF(F272&gt;=65,"Khá",IF(F272&gt;=50,"Trung bình",IF(F272&gt;=35,"Yếu","Kém")))))</f>
        <v>Tốt</v>
      </c>
      <c r="H272" s="384"/>
    </row>
    <row r="273" spans="1:8" x14ac:dyDescent="0.25">
      <c r="A273" s="383">
        <v>258</v>
      </c>
      <c r="B273" s="383">
        <v>16</v>
      </c>
      <c r="C273" s="385" t="s">
        <v>2765</v>
      </c>
      <c r="D273" s="385" t="s">
        <v>2766</v>
      </c>
      <c r="E273" s="385" t="s">
        <v>14</v>
      </c>
      <c r="F273" s="381">
        <v>92</v>
      </c>
      <c r="G273" s="376" t="str">
        <f t="shared" si="5"/>
        <v>Xuất sắc</v>
      </c>
      <c r="H273" s="384"/>
    </row>
    <row r="274" spans="1:8" x14ac:dyDescent="0.25">
      <c r="A274" s="383">
        <v>259</v>
      </c>
      <c r="B274" s="383">
        <v>17</v>
      </c>
      <c r="C274" s="385" t="s">
        <v>2767</v>
      </c>
      <c r="D274" s="385" t="s">
        <v>2768</v>
      </c>
      <c r="E274" s="385" t="s">
        <v>182</v>
      </c>
      <c r="F274" s="381">
        <v>70</v>
      </c>
      <c r="G274" s="376" t="str">
        <f t="shared" si="5"/>
        <v>Khá</v>
      </c>
      <c r="H274" s="384"/>
    </row>
    <row r="275" spans="1:8" x14ac:dyDescent="0.25">
      <c r="A275" s="383">
        <v>260</v>
      </c>
      <c r="B275" s="383">
        <v>18</v>
      </c>
      <c r="C275" s="385" t="s">
        <v>2769</v>
      </c>
      <c r="D275" s="385" t="s">
        <v>2770</v>
      </c>
      <c r="E275" s="385" t="s">
        <v>1360</v>
      </c>
      <c r="F275" s="381">
        <v>86</v>
      </c>
      <c r="G275" s="376" t="str">
        <f t="shared" si="5"/>
        <v>Tốt</v>
      </c>
      <c r="H275" s="384"/>
    </row>
    <row r="276" spans="1:8" x14ac:dyDescent="0.25">
      <c r="A276" s="383">
        <v>261</v>
      </c>
      <c r="B276" s="383">
        <v>19</v>
      </c>
      <c r="C276" s="385" t="s">
        <v>2771</v>
      </c>
      <c r="D276" s="385" t="s">
        <v>2772</v>
      </c>
      <c r="E276" s="385" t="s">
        <v>1360</v>
      </c>
      <c r="F276" s="381">
        <v>87</v>
      </c>
      <c r="G276" s="376" t="str">
        <f t="shared" si="5"/>
        <v>Tốt</v>
      </c>
      <c r="H276" s="384"/>
    </row>
    <row r="277" spans="1:8" x14ac:dyDescent="0.25">
      <c r="A277" s="383">
        <v>262</v>
      </c>
      <c r="B277" s="383">
        <v>20</v>
      </c>
      <c r="C277" s="385" t="s">
        <v>2773</v>
      </c>
      <c r="D277" s="385" t="s">
        <v>2774</v>
      </c>
      <c r="E277" s="385" t="s">
        <v>93</v>
      </c>
      <c r="F277" s="381">
        <v>69</v>
      </c>
      <c r="G277" s="376" t="str">
        <f t="shared" si="5"/>
        <v>Khá</v>
      </c>
      <c r="H277" s="384"/>
    </row>
    <row r="278" spans="1:8" x14ac:dyDescent="0.25">
      <c r="A278" s="383">
        <v>263</v>
      </c>
      <c r="B278" s="383">
        <v>21</v>
      </c>
      <c r="C278" s="385" t="s">
        <v>2775</v>
      </c>
      <c r="D278" s="385" t="s">
        <v>284</v>
      </c>
      <c r="E278" s="385" t="s">
        <v>93</v>
      </c>
      <c r="F278" s="381">
        <v>88</v>
      </c>
      <c r="G278" s="376" t="str">
        <f t="shared" si="5"/>
        <v>Tốt</v>
      </c>
      <c r="H278" s="384"/>
    </row>
    <row r="279" spans="1:8" x14ac:dyDescent="0.25">
      <c r="A279" s="383">
        <v>264</v>
      </c>
      <c r="B279" s="383">
        <v>22</v>
      </c>
      <c r="C279" s="385" t="s">
        <v>2776</v>
      </c>
      <c r="D279" s="385" t="s">
        <v>108</v>
      </c>
      <c r="E279" s="385" t="s">
        <v>15</v>
      </c>
      <c r="F279" s="381">
        <v>91</v>
      </c>
      <c r="G279" s="376" t="str">
        <f t="shared" si="5"/>
        <v>Xuất sắc</v>
      </c>
      <c r="H279" s="384"/>
    </row>
    <row r="280" spans="1:8" x14ac:dyDescent="0.25">
      <c r="A280" s="383">
        <v>265</v>
      </c>
      <c r="B280" s="383">
        <v>23</v>
      </c>
      <c r="C280" s="385" t="s">
        <v>2777</v>
      </c>
      <c r="D280" s="385" t="s">
        <v>2778</v>
      </c>
      <c r="E280" s="385" t="s">
        <v>75</v>
      </c>
      <c r="F280" s="381">
        <v>0</v>
      </c>
      <c r="G280" s="376" t="str">
        <f t="shared" si="5"/>
        <v>Kém</v>
      </c>
      <c r="H280" s="384"/>
    </row>
    <row r="281" spans="1:8" x14ac:dyDescent="0.25">
      <c r="A281" s="383">
        <v>266</v>
      </c>
      <c r="B281" s="383">
        <v>24</v>
      </c>
      <c r="C281" s="385" t="s">
        <v>2779</v>
      </c>
      <c r="D281" s="385" t="s">
        <v>2780</v>
      </c>
      <c r="E281" s="385" t="s">
        <v>2781</v>
      </c>
      <c r="F281" s="381">
        <v>50</v>
      </c>
      <c r="G281" s="376" t="str">
        <f t="shared" si="5"/>
        <v>Trung bình</v>
      </c>
      <c r="H281" s="384" t="s">
        <v>68</v>
      </c>
    </row>
    <row r="282" spans="1:8" x14ac:dyDescent="0.25">
      <c r="A282" s="383">
        <v>267</v>
      </c>
      <c r="B282" s="383">
        <v>25</v>
      </c>
      <c r="C282" s="385" t="s">
        <v>2782</v>
      </c>
      <c r="D282" s="385" t="s">
        <v>2783</v>
      </c>
      <c r="E282" s="385" t="s">
        <v>50</v>
      </c>
      <c r="F282" s="381">
        <v>88</v>
      </c>
      <c r="G282" s="376" t="str">
        <f t="shared" si="5"/>
        <v>Tốt</v>
      </c>
      <c r="H282" s="384"/>
    </row>
    <row r="283" spans="1:8" x14ac:dyDescent="0.25">
      <c r="A283" s="383">
        <v>268</v>
      </c>
      <c r="B283" s="383">
        <v>26</v>
      </c>
      <c r="C283" s="385" t="s">
        <v>2784</v>
      </c>
      <c r="D283" s="385" t="s">
        <v>2785</v>
      </c>
      <c r="E283" s="385" t="s">
        <v>198</v>
      </c>
      <c r="F283" s="381">
        <v>84</v>
      </c>
      <c r="G283" s="376" t="str">
        <f t="shared" si="5"/>
        <v>Tốt</v>
      </c>
      <c r="H283" s="384"/>
    </row>
    <row r="284" spans="1:8" x14ac:dyDescent="0.25">
      <c r="A284" s="383">
        <v>269</v>
      </c>
      <c r="B284" s="383">
        <v>27</v>
      </c>
      <c r="C284" s="385" t="s">
        <v>2786</v>
      </c>
      <c r="D284" s="385" t="s">
        <v>86</v>
      </c>
      <c r="E284" s="385" t="s">
        <v>160</v>
      </c>
      <c r="F284" s="381">
        <v>74</v>
      </c>
      <c r="G284" s="376" t="str">
        <f t="shared" si="5"/>
        <v>Khá</v>
      </c>
      <c r="H284" s="384"/>
    </row>
    <row r="285" spans="1:8" x14ac:dyDescent="0.25">
      <c r="A285" s="383">
        <v>270</v>
      </c>
      <c r="B285" s="383">
        <v>28</v>
      </c>
      <c r="C285" s="385" t="s">
        <v>2787</v>
      </c>
      <c r="D285" s="385" t="s">
        <v>101</v>
      </c>
      <c r="E285" s="385" t="s">
        <v>21</v>
      </c>
      <c r="F285" s="381">
        <v>81</v>
      </c>
      <c r="G285" s="376" t="str">
        <f t="shared" si="5"/>
        <v>Tốt</v>
      </c>
      <c r="H285" s="384"/>
    </row>
    <row r="286" spans="1:8" x14ac:dyDescent="0.25">
      <c r="A286" s="383">
        <v>271</v>
      </c>
      <c r="B286" s="383">
        <v>29</v>
      </c>
      <c r="C286" s="385" t="s">
        <v>2788</v>
      </c>
      <c r="D286" s="385" t="s">
        <v>19</v>
      </c>
      <c r="E286" s="385" t="s">
        <v>21</v>
      </c>
      <c r="F286" s="381">
        <v>63</v>
      </c>
      <c r="G286" s="376" t="str">
        <f t="shared" si="5"/>
        <v>Trung bình</v>
      </c>
      <c r="H286" s="384" t="s">
        <v>109</v>
      </c>
    </row>
    <row r="287" spans="1:8" x14ac:dyDescent="0.25">
      <c r="A287" s="383">
        <v>272</v>
      </c>
      <c r="B287" s="383">
        <v>30</v>
      </c>
      <c r="C287" s="385" t="s">
        <v>2789</v>
      </c>
      <c r="D287" s="385" t="s">
        <v>521</v>
      </c>
      <c r="E287" s="385" t="s">
        <v>2790</v>
      </c>
      <c r="F287" s="381">
        <v>0</v>
      </c>
      <c r="G287" s="376" t="str">
        <f t="shared" si="5"/>
        <v>Kém</v>
      </c>
      <c r="H287" s="384" t="s">
        <v>68</v>
      </c>
    </row>
    <row r="288" spans="1:8" x14ac:dyDescent="0.25">
      <c r="A288" s="383">
        <v>273</v>
      </c>
      <c r="B288" s="383">
        <v>31</v>
      </c>
      <c r="C288" s="385" t="s">
        <v>2791</v>
      </c>
      <c r="D288" s="385" t="s">
        <v>273</v>
      </c>
      <c r="E288" s="385" t="s">
        <v>52</v>
      </c>
      <c r="F288" s="381">
        <v>88</v>
      </c>
      <c r="G288" s="376" t="str">
        <f t="shared" si="5"/>
        <v>Tốt</v>
      </c>
      <c r="H288" s="384"/>
    </row>
    <row r="289" spans="1:8" x14ac:dyDescent="0.25">
      <c r="A289" s="383">
        <v>274</v>
      </c>
      <c r="B289" s="383">
        <v>32</v>
      </c>
      <c r="C289" s="385" t="s">
        <v>2792</v>
      </c>
      <c r="D289" s="385" t="s">
        <v>82</v>
      </c>
      <c r="E289" s="385" t="s">
        <v>52</v>
      </c>
      <c r="F289" s="381">
        <v>63</v>
      </c>
      <c r="G289" s="376" t="str">
        <f t="shared" si="5"/>
        <v>Trung bình</v>
      </c>
      <c r="H289" s="384"/>
    </row>
    <row r="290" spans="1:8" x14ac:dyDescent="0.25">
      <c r="A290" s="383">
        <v>275</v>
      </c>
      <c r="B290" s="383">
        <v>33</v>
      </c>
      <c r="C290" s="385" t="s">
        <v>2793</v>
      </c>
      <c r="D290" s="385" t="s">
        <v>111</v>
      </c>
      <c r="E290" s="385" t="s">
        <v>375</v>
      </c>
      <c r="F290" s="381">
        <v>96</v>
      </c>
      <c r="G290" s="376" t="str">
        <f t="shared" si="5"/>
        <v>Xuất sắc</v>
      </c>
      <c r="H290" s="384"/>
    </row>
    <row r="291" spans="1:8" x14ac:dyDescent="0.25">
      <c r="A291" s="383">
        <v>276</v>
      </c>
      <c r="B291" s="383">
        <v>34</v>
      </c>
      <c r="C291" s="385" t="s">
        <v>2794</v>
      </c>
      <c r="D291" s="385" t="s">
        <v>186</v>
      </c>
      <c r="E291" s="385" t="s">
        <v>78</v>
      </c>
      <c r="F291" s="381">
        <v>0</v>
      </c>
      <c r="G291" s="376" t="str">
        <f t="shared" si="5"/>
        <v>Kém</v>
      </c>
      <c r="H291" s="384" t="s">
        <v>2795</v>
      </c>
    </row>
    <row r="292" spans="1:8" x14ac:dyDescent="0.25">
      <c r="A292" s="383">
        <v>277</v>
      </c>
      <c r="B292" s="383">
        <v>35</v>
      </c>
      <c r="C292" s="385" t="s">
        <v>2796</v>
      </c>
      <c r="D292" s="385" t="s">
        <v>2797</v>
      </c>
      <c r="E292" s="385" t="s">
        <v>318</v>
      </c>
      <c r="F292" s="381">
        <v>54</v>
      </c>
      <c r="G292" s="376" t="str">
        <f t="shared" si="5"/>
        <v>Trung bình</v>
      </c>
      <c r="H292" s="384"/>
    </row>
    <row r="293" spans="1:8" x14ac:dyDescent="0.25">
      <c r="A293" s="383">
        <v>278</v>
      </c>
      <c r="B293" s="383">
        <v>36</v>
      </c>
      <c r="C293" s="385" t="s">
        <v>2214</v>
      </c>
      <c r="D293" s="385" t="s">
        <v>2215</v>
      </c>
      <c r="E293" s="385" t="s">
        <v>2216</v>
      </c>
      <c r="F293" s="381">
        <v>0</v>
      </c>
      <c r="G293" s="376" t="str">
        <f t="shared" si="5"/>
        <v>Kém</v>
      </c>
      <c r="H293" s="384"/>
    </row>
    <row r="294" spans="1:8" x14ac:dyDescent="0.25">
      <c r="A294" s="383">
        <v>279</v>
      </c>
      <c r="B294" s="383">
        <v>37</v>
      </c>
      <c r="C294" s="385" t="s">
        <v>2798</v>
      </c>
      <c r="D294" s="385" t="s">
        <v>55</v>
      </c>
      <c r="E294" s="385" t="s">
        <v>2799</v>
      </c>
      <c r="F294" s="381">
        <v>72</v>
      </c>
      <c r="G294" s="376" t="str">
        <f t="shared" si="5"/>
        <v>Khá</v>
      </c>
      <c r="H294" s="384"/>
    </row>
    <row r="295" spans="1:8" x14ac:dyDescent="0.25">
      <c r="A295" s="383">
        <v>280</v>
      </c>
      <c r="B295" s="383">
        <v>38</v>
      </c>
      <c r="C295" s="385" t="s">
        <v>2800</v>
      </c>
      <c r="D295" s="385" t="s">
        <v>132</v>
      </c>
      <c r="E295" s="385" t="s">
        <v>96</v>
      </c>
      <c r="F295" s="381">
        <v>81</v>
      </c>
      <c r="G295" s="376" t="str">
        <f t="shared" si="5"/>
        <v>Tốt</v>
      </c>
      <c r="H295" s="384"/>
    </row>
    <row r="296" spans="1:8" x14ac:dyDescent="0.25">
      <c r="A296" s="383">
        <v>281</v>
      </c>
      <c r="B296" s="383">
        <v>39</v>
      </c>
      <c r="C296" s="385" t="s">
        <v>2801</v>
      </c>
      <c r="D296" s="385" t="s">
        <v>2802</v>
      </c>
      <c r="E296" s="385" t="s">
        <v>8</v>
      </c>
      <c r="F296" s="381">
        <v>90</v>
      </c>
      <c r="G296" s="376" t="str">
        <f t="shared" si="5"/>
        <v>Xuất sắc</v>
      </c>
      <c r="H296" s="384"/>
    </row>
    <row r="297" spans="1:8" x14ac:dyDescent="0.25">
      <c r="A297" s="383">
        <v>282</v>
      </c>
      <c r="B297" s="383">
        <v>40</v>
      </c>
      <c r="C297" s="385" t="s">
        <v>2803</v>
      </c>
      <c r="D297" s="385" t="s">
        <v>528</v>
      </c>
      <c r="E297" s="385" t="s">
        <v>8</v>
      </c>
      <c r="F297" s="381">
        <v>50</v>
      </c>
      <c r="G297" s="376" t="str">
        <f t="shared" si="5"/>
        <v>Trung bình</v>
      </c>
      <c r="H297" s="384" t="s">
        <v>68</v>
      </c>
    </row>
    <row r="298" spans="1:8" x14ac:dyDescent="0.25">
      <c r="A298" s="383">
        <v>283</v>
      </c>
      <c r="B298" s="383">
        <v>41</v>
      </c>
      <c r="C298" s="385" t="s">
        <v>2804</v>
      </c>
      <c r="D298" s="385" t="s">
        <v>2805</v>
      </c>
      <c r="E298" s="385" t="s">
        <v>8</v>
      </c>
      <c r="F298" s="381">
        <v>61</v>
      </c>
      <c r="G298" s="376" t="str">
        <f t="shared" si="5"/>
        <v>Trung bình</v>
      </c>
      <c r="H298" s="384"/>
    </row>
    <row r="299" spans="1:8" x14ac:dyDescent="0.25">
      <c r="A299" s="383">
        <v>284</v>
      </c>
      <c r="B299" s="383">
        <v>42</v>
      </c>
      <c r="C299" s="385" t="s">
        <v>2806</v>
      </c>
      <c r="D299" s="385" t="s">
        <v>149</v>
      </c>
      <c r="E299" s="385" t="s">
        <v>8</v>
      </c>
      <c r="F299" s="381">
        <v>91</v>
      </c>
      <c r="G299" s="376" t="str">
        <f t="shared" si="5"/>
        <v>Xuất sắc</v>
      </c>
      <c r="H299" s="384"/>
    </row>
    <row r="300" spans="1:8" x14ac:dyDescent="0.25">
      <c r="A300" s="383">
        <v>285</v>
      </c>
      <c r="B300" s="383">
        <v>43</v>
      </c>
      <c r="C300" s="385" t="s">
        <v>2807</v>
      </c>
      <c r="D300" s="385" t="s">
        <v>277</v>
      </c>
      <c r="E300" s="385" t="s">
        <v>8</v>
      </c>
      <c r="F300" s="381">
        <v>69</v>
      </c>
      <c r="G300" s="376" t="str">
        <f t="shared" si="5"/>
        <v>Khá</v>
      </c>
      <c r="H300" s="384"/>
    </row>
    <row r="301" spans="1:8" x14ac:dyDescent="0.25">
      <c r="A301" s="383">
        <v>286</v>
      </c>
      <c r="B301" s="383">
        <v>44</v>
      </c>
      <c r="C301" s="385" t="s">
        <v>2808</v>
      </c>
      <c r="D301" s="385" t="s">
        <v>235</v>
      </c>
      <c r="E301" s="385" t="s">
        <v>229</v>
      </c>
      <c r="F301" s="381">
        <v>69</v>
      </c>
      <c r="G301" s="376" t="str">
        <f t="shared" si="5"/>
        <v>Khá</v>
      </c>
      <c r="H301" s="384"/>
    </row>
    <row r="302" spans="1:8" x14ac:dyDescent="0.25">
      <c r="A302" s="383">
        <v>287</v>
      </c>
      <c r="B302" s="383">
        <v>45</v>
      </c>
      <c r="C302" s="385" t="s">
        <v>2809</v>
      </c>
      <c r="D302" s="385" t="s">
        <v>281</v>
      </c>
      <c r="E302" s="385" t="s">
        <v>229</v>
      </c>
      <c r="F302" s="381">
        <v>69</v>
      </c>
      <c r="G302" s="376" t="str">
        <f t="shared" si="5"/>
        <v>Khá</v>
      </c>
      <c r="H302" s="384"/>
    </row>
    <row r="303" spans="1:8" x14ac:dyDescent="0.25">
      <c r="A303" s="383">
        <v>288</v>
      </c>
      <c r="B303" s="383">
        <v>46</v>
      </c>
      <c r="C303" s="389" t="s">
        <v>2810</v>
      </c>
      <c r="D303" s="389" t="s">
        <v>63</v>
      </c>
      <c r="E303" s="389" t="s">
        <v>25</v>
      </c>
      <c r="F303" s="381">
        <v>67</v>
      </c>
      <c r="G303" s="376" t="str">
        <f t="shared" si="5"/>
        <v>Khá</v>
      </c>
      <c r="H303" s="384" t="s">
        <v>68</v>
      </c>
    </row>
    <row r="304" spans="1:8" x14ac:dyDescent="0.25">
      <c r="A304" s="383">
        <v>289</v>
      </c>
      <c r="B304" s="383">
        <v>47</v>
      </c>
      <c r="C304" s="389" t="s">
        <v>2811</v>
      </c>
      <c r="D304" s="389" t="s">
        <v>2812</v>
      </c>
      <c r="E304" s="389" t="s">
        <v>79</v>
      </c>
      <c r="F304" s="381">
        <v>85</v>
      </c>
      <c r="G304" s="376" t="str">
        <f t="shared" si="5"/>
        <v>Tốt</v>
      </c>
      <c r="H304" s="384"/>
    </row>
    <row r="305" spans="1:8" x14ac:dyDescent="0.25">
      <c r="A305" s="383">
        <v>290</v>
      </c>
      <c r="B305" s="383">
        <v>48</v>
      </c>
      <c r="C305" s="389" t="s">
        <v>2813</v>
      </c>
      <c r="D305" s="389" t="s">
        <v>2814</v>
      </c>
      <c r="E305" s="389" t="s">
        <v>230</v>
      </c>
      <c r="F305" s="381">
        <v>68</v>
      </c>
      <c r="G305" s="376" t="str">
        <f t="shared" si="5"/>
        <v>Khá</v>
      </c>
      <c r="H305" s="384"/>
    </row>
    <row r="306" spans="1:8" x14ac:dyDescent="0.25">
      <c r="A306" s="383">
        <v>291</v>
      </c>
      <c r="B306" s="383">
        <v>49</v>
      </c>
      <c r="C306" s="389" t="s">
        <v>2815</v>
      </c>
      <c r="D306" s="389" t="s">
        <v>242</v>
      </c>
      <c r="E306" s="389" t="s">
        <v>177</v>
      </c>
      <c r="F306" s="381">
        <v>69</v>
      </c>
      <c r="G306" s="376" t="str">
        <f t="shared" si="5"/>
        <v>Khá</v>
      </c>
      <c r="H306" s="384"/>
    </row>
    <row r="307" spans="1:8" x14ac:dyDescent="0.25">
      <c r="A307" s="383">
        <v>292</v>
      </c>
      <c r="B307" s="383">
        <v>50</v>
      </c>
      <c r="C307" s="389" t="s">
        <v>2816</v>
      </c>
      <c r="D307" s="389" t="s">
        <v>283</v>
      </c>
      <c r="E307" s="389" t="s">
        <v>177</v>
      </c>
      <c r="F307" s="381">
        <v>88</v>
      </c>
      <c r="G307" s="376" t="str">
        <f t="shared" si="5"/>
        <v>Tốt</v>
      </c>
      <c r="H307" s="384"/>
    </row>
    <row r="308" spans="1:8" x14ac:dyDescent="0.25">
      <c r="A308" s="383">
        <v>293</v>
      </c>
      <c r="B308" s="383">
        <v>51</v>
      </c>
      <c r="C308" s="389" t="s">
        <v>2817</v>
      </c>
      <c r="D308" s="389" t="s">
        <v>55</v>
      </c>
      <c r="E308" s="391" t="s">
        <v>151</v>
      </c>
      <c r="F308" s="381">
        <v>82</v>
      </c>
      <c r="G308" s="376" t="str">
        <f t="shared" si="5"/>
        <v>Tốt</v>
      </c>
      <c r="H308" s="384"/>
    </row>
    <row r="309" spans="1:8" x14ac:dyDescent="0.25">
      <c r="A309" s="383">
        <v>294</v>
      </c>
      <c r="B309" s="383">
        <v>52</v>
      </c>
      <c r="C309" s="389" t="s">
        <v>2818</v>
      </c>
      <c r="D309" s="389" t="s">
        <v>2819</v>
      </c>
      <c r="E309" s="391" t="s">
        <v>2820</v>
      </c>
      <c r="F309" s="381">
        <v>76</v>
      </c>
      <c r="G309" s="376" t="str">
        <f t="shared" si="5"/>
        <v>Khá</v>
      </c>
      <c r="H309" s="384"/>
    </row>
    <row r="310" spans="1:8" x14ac:dyDescent="0.25">
      <c r="A310" s="383">
        <v>295</v>
      </c>
      <c r="B310" s="383">
        <v>53</v>
      </c>
      <c r="C310" s="389" t="s">
        <v>2821</v>
      </c>
      <c r="D310" s="389" t="s">
        <v>2822</v>
      </c>
      <c r="E310" s="391" t="s">
        <v>248</v>
      </c>
      <c r="F310" s="381">
        <v>0</v>
      </c>
      <c r="G310" s="376" t="str">
        <f t="shared" si="5"/>
        <v>Kém</v>
      </c>
      <c r="H310" s="384" t="s">
        <v>68</v>
      </c>
    </row>
    <row r="311" spans="1:8" x14ac:dyDescent="0.25">
      <c r="A311" s="383">
        <v>296</v>
      </c>
      <c r="B311" s="383">
        <v>54</v>
      </c>
      <c r="C311" s="391" t="s">
        <v>2823</v>
      </c>
      <c r="D311" s="389" t="s">
        <v>2824</v>
      </c>
      <c r="E311" s="391" t="s">
        <v>424</v>
      </c>
      <c r="F311" s="381">
        <v>0</v>
      </c>
      <c r="G311" s="376" t="str">
        <f t="shared" si="5"/>
        <v>Kém</v>
      </c>
      <c r="H311" s="384" t="s">
        <v>68</v>
      </c>
    </row>
    <row r="312" spans="1:8" x14ac:dyDescent="0.25">
      <c r="A312" s="383">
        <v>297</v>
      </c>
      <c r="B312" s="383">
        <v>55</v>
      </c>
      <c r="C312" s="389" t="s">
        <v>2825</v>
      </c>
      <c r="D312" s="389" t="s">
        <v>533</v>
      </c>
      <c r="E312" s="391" t="s">
        <v>424</v>
      </c>
      <c r="F312" s="381">
        <v>81</v>
      </c>
      <c r="G312" s="376" t="str">
        <f t="shared" si="5"/>
        <v>Tốt</v>
      </c>
      <c r="H312" s="384"/>
    </row>
    <row r="313" spans="1:8" x14ac:dyDescent="0.25">
      <c r="A313" s="383">
        <v>298</v>
      </c>
      <c r="B313" s="383">
        <v>56</v>
      </c>
      <c r="C313" s="389" t="s">
        <v>2826</v>
      </c>
      <c r="D313" s="389" t="s">
        <v>2827</v>
      </c>
      <c r="E313" s="391" t="s">
        <v>11</v>
      </c>
      <c r="F313" s="381">
        <v>0</v>
      </c>
      <c r="G313" s="376" t="str">
        <f t="shared" si="5"/>
        <v>Kém</v>
      </c>
      <c r="H313" s="384"/>
    </row>
    <row r="314" spans="1:8" x14ac:dyDescent="0.25">
      <c r="A314" s="383">
        <v>299</v>
      </c>
      <c r="B314" s="383">
        <v>57</v>
      </c>
      <c r="C314" s="389" t="s">
        <v>2828</v>
      </c>
      <c r="D314" s="389" t="s">
        <v>18</v>
      </c>
      <c r="E314" s="391" t="s">
        <v>515</v>
      </c>
      <c r="F314" s="381">
        <v>75</v>
      </c>
      <c r="G314" s="376" t="str">
        <f t="shared" si="5"/>
        <v>Khá</v>
      </c>
      <c r="H314" s="384"/>
    </row>
    <row r="315" spans="1:8" x14ac:dyDescent="0.25">
      <c r="A315" s="383">
        <v>300</v>
      </c>
      <c r="B315" s="383">
        <v>58</v>
      </c>
      <c r="C315" s="389" t="s">
        <v>2829</v>
      </c>
      <c r="D315" s="389" t="s">
        <v>521</v>
      </c>
      <c r="E315" s="391" t="s">
        <v>469</v>
      </c>
      <c r="F315" s="381">
        <v>65</v>
      </c>
      <c r="G315" s="376" t="str">
        <f t="shared" si="5"/>
        <v>Khá</v>
      </c>
      <c r="H315" s="384"/>
    </row>
    <row r="316" spans="1:8" x14ac:dyDescent="0.25">
      <c r="A316" s="383">
        <v>301</v>
      </c>
      <c r="B316" s="383">
        <v>59</v>
      </c>
      <c r="C316" s="389" t="s">
        <v>2830</v>
      </c>
      <c r="D316" s="389" t="s">
        <v>789</v>
      </c>
      <c r="E316" s="391" t="s">
        <v>58</v>
      </c>
      <c r="F316" s="381">
        <v>91</v>
      </c>
      <c r="G316" s="376" t="str">
        <f t="shared" si="5"/>
        <v>Xuất sắc</v>
      </c>
      <c r="H316" s="384"/>
    </row>
    <row r="317" spans="1:8" x14ac:dyDescent="0.25">
      <c r="A317" s="383">
        <v>302</v>
      </c>
      <c r="B317" s="383">
        <v>60</v>
      </c>
      <c r="C317" s="389" t="s">
        <v>2831</v>
      </c>
      <c r="D317" s="389" t="s">
        <v>120</v>
      </c>
      <c r="E317" s="391" t="s">
        <v>58</v>
      </c>
      <c r="F317" s="381">
        <v>65</v>
      </c>
      <c r="G317" s="376" t="str">
        <f t="shared" si="5"/>
        <v>Khá</v>
      </c>
      <c r="H317" s="384"/>
    </row>
    <row r="318" spans="1:8" x14ac:dyDescent="0.25">
      <c r="A318" s="383">
        <v>303</v>
      </c>
      <c r="B318" s="383">
        <v>61</v>
      </c>
      <c r="C318" s="389" t="s">
        <v>2832</v>
      </c>
      <c r="D318" s="389" t="s">
        <v>2833</v>
      </c>
      <c r="E318" s="391" t="s">
        <v>58</v>
      </c>
      <c r="F318" s="381">
        <v>50</v>
      </c>
      <c r="G318" s="376" t="str">
        <f t="shared" si="5"/>
        <v>Trung bình</v>
      </c>
      <c r="H318" s="384" t="s">
        <v>68</v>
      </c>
    </row>
    <row r="319" spans="1:8" x14ac:dyDescent="0.25">
      <c r="A319" s="383">
        <v>304</v>
      </c>
      <c r="B319" s="383">
        <v>62</v>
      </c>
      <c r="C319" s="389" t="s">
        <v>2834</v>
      </c>
      <c r="D319" s="389" t="s">
        <v>134</v>
      </c>
      <c r="E319" s="391" t="s">
        <v>59</v>
      </c>
      <c r="F319" s="381">
        <v>82</v>
      </c>
      <c r="G319" s="376" t="str">
        <f t="shared" si="5"/>
        <v>Tốt</v>
      </c>
      <c r="H319" s="384"/>
    </row>
    <row r="320" spans="1:8" x14ac:dyDescent="0.25">
      <c r="A320" s="383">
        <v>305</v>
      </c>
      <c r="B320" s="383">
        <v>63</v>
      </c>
      <c r="C320" s="389" t="s">
        <v>2835</v>
      </c>
      <c r="D320" s="389" t="s">
        <v>163</v>
      </c>
      <c r="E320" s="391" t="s">
        <v>59</v>
      </c>
      <c r="F320" s="381">
        <v>77</v>
      </c>
      <c r="G320" s="376" t="str">
        <f t="shared" si="5"/>
        <v>Khá</v>
      </c>
      <c r="H320" s="384"/>
    </row>
    <row r="321" spans="1:8" x14ac:dyDescent="0.25">
      <c r="A321" s="383">
        <v>306</v>
      </c>
      <c r="B321" s="383">
        <v>64</v>
      </c>
      <c r="C321" s="389" t="s">
        <v>2836</v>
      </c>
      <c r="D321" s="389" t="s">
        <v>299</v>
      </c>
      <c r="E321" s="391" t="s">
        <v>84</v>
      </c>
      <c r="F321" s="381">
        <v>82</v>
      </c>
      <c r="G321" s="376" t="str">
        <f t="shared" si="5"/>
        <v>Tốt</v>
      </c>
      <c r="H321" s="384"/>
    </row>
    <row r="322" spans="1:8" x14ac:dyDescent="0.25">
      <c r="A322" s="383">
        <v>307</v>
      </c>
      <c r="B322" s="383">
        <v>65</v>
      </c>
      <c r="C322" s="389" t="s">
        <v>2837</v>
      </c>
      <c r="D322" s="389" t="s">
        <v>396</v>
      </c>
      <c r="E322" s="391" t="s">
        <v>249</v>
      </c>
      <c r="F322" s="381">
        <v>93</v>
      </c>
      <c r="G322" s="376" t="str">
        <f t="shared" si="5"/>
        <v>Xuất sắc</v>
      </c>
      <c r="H322" s="384"/>
    </row>
    <row r="323" spans="1:8" x14ac:dyDescent="0.25">
      <c r="A323" s="383">
        <v>308</v>
      </c>
      <c r="B323" s="383">
        <v>66</v>
      </c>
      <c r="C323" s="389" t="s">
        <v>2838</v>
      </c>
      <c r="D323" s="389" t="s">
        <v>2839</v>
      </c>
      <c r="E323" s="391" t="s">
        <v>118</v>
      </c>
      <c r="F323" s="381">
        <v>58</v>
      </c>
      <c r="G323" s="376" t="str">
        <f t="shared" si="5"/>
        <v>Trung bình</v>
      </c>
      <c r="H323" s="384"/>
    </row>
    <row r="324" spans="1:8" x14ac:dyDescent="0.25">
      <c r="A324" s="383">
        <v>309</v>
      </c>
      <c r="B324" s="383">
        <v>67</v>
      </c>
      <c r="C324" s="389" t="s">
        <v>2840</v>
      </c>
      <c r="D324" s="389" t="s">
        <v>76</v>
      </c>
      <c r="E324" s="391" t="s">
        <v>118</v>
      </c>
      <c r="F324" s="381">
        <v>55</v>
      </c>
      <c r="G324" s="376" t="str">
        <f t="shared" si="5"/>
        <v>Trung bình</v>
      </c>
      <c r="H324" s="384" t="s">
        <v>68</v>
      </c>
    </row>
    <row r="325" spans="1:8" x14ac:dyDescent="0.25">
      <c r="A325" s="383">
        <v>310</v>
      </c>
      <c r="B325" s="383">
        <v>68</v>
      </c>
      <c r="C325" s="389" t="s">
        <v>2841</v>
      </c>
      <c r="D325" s="389" t="s">
        <v>2488</v>
      </c>
      <c r="E325" s="391" t="s">
        <v>225</v>
      </c>
      <c r="F325" s="381">
        <v>0</v>
      </c>
      <c r="G325" s="376" t="str">
        <f t="shared" si="5"/>
        <v>Kém</v>
      </c>
      <c r="H325" s="384" t="s">
        <v>68</v>
      </c>
    </row>
    <row r="326" spans="1:8" x14ac:dyDescent="0.25">
      <c r="A326" s="383">
        <v>311</v>
      </c>
      <c r="B326" s="383">
        <v>69</v>
      </c>
      <c r="C326" s="389" t="s">
        <v>2842</v>
      </c>
      <c r="D326" s="389" t="s">
        <v>115</v>
      </c>
      <c r="E326" s="391" t="s">
        <v>164</v>
      </c>
      <c r="F326" s="381">
        <v>0</v>
      </c>
      <c r="G326" s="376" t="str">
        <f t="shared" si="5"/>
        <v>Kém</v>
      </c>
      <c r="H326" s="384"/>
    </row>
    <row r="327" spans="1:8" x14ac:dyDescent="0.25">
      <c r="A327" s="383">
        <v>312</v>
      </c>
      <c r="B327" s="383">
        <v>70</v>
      </c>
      <c r="C327" s="389" t="s">
        <v>2843</v>
      </c>
      <c r="D327" s="389" t="s">
        <v>1140</v>
      </c>
      <c r="E327" s="391" t="s">
        <v>219</v>
      </c>
      <c r="F327" s="381">
        <v>70</v>
      </c>
      <c r="G327" s="376" t="str">
        <f t="shared" si="5"/>
        <v>Khá</v>
      </c>
      <c r="H327" s="384"/>
    </row>
    <row r="328" spans="1:8" x14ac:dyDescent="0.25">
      <c r="A328" s="383">
        <v>313</v>
      </c>
      <c r="B328" s="383">
        <v>71</v>
      </c>
      <c r="C328" s="389" t="s">
        <v>2844</v>
      </c>
      <c r="D328" s="389" t="s">
        <v>2845</v>
      </c>
      <c r="E328" s="391" t="s">
        <v>219</v>
      </c>
      <c r="F328" s="381">
        <v>85</v>
      </c>
      <c r="G328" s="376" t="str">
        <f t="shared" si="5"/>
        <v>Tốt</v>
      </c>
      <c r="H328" s="384"/>
    </row>
    <row r="329" spans="1:8" x14ac:dyDescent="0.25">
      <c r="A329" s="383">
        <v>314</v>
      </c>
      <c r="B329" s="383">
        <v>72</v>
      </c>
      <c r="C329" s="389" t="s">
        <v>2846</v>
      </c>
      <c r="D329" s="389" t="s">
        <v>101</v>
      </c>
      <c r="E329" s="391" t="s">
        <v>12</v>
      </c>
      <c r="F329" s="381">
        <v>69</v>
      </c>
      <c r="G329" s="376" t="str">
        <f t="shared" si="5"/>
        <v>Khá</v>
      </c>
      <c r="H329" s="384"/>
    </row>
    <row r="330" spans="1:8" x14ac:dyDescent="0.25">
      <c r="A330" s="383">
        <v>315</v>
      </c>
      <c r="B330" s="383">
        <v>73</v>
      </c>
      <c r="C330" s="389" t="s">
        <v>2847</v>
      </c>
      <c r="D330" s="389" t="s">
        <v>80</v>
      </c>
      <c r="E330" s="391" t="s">
        <v>12</v>
      </c>
      <c r="F330" s="381">
        <v>91</v>
      </c>
      <c r="G330" s="376" t="str">
        <f t="shared" si="5"/>
        <v>Xuất sắc</v>
      </c>
      <c r="H330" s="384"/>
    </row>
    <row r="331" spans="1:8" x14ac:dyDescent="0.25">
      <c r="A331" s="383">
        <v>316</v>
      </c>
      <c r="B331" s="383">
        <v>74</v>
      </c>
      <c r="C331" s="389" t="s">
        <v>2848</v>
      </c>
      <c r="D331" s="389" t="s">
        <v>2641</v>
      </c>
      <c r="E331" s="391" t="s">
        <v>2849</v>
      </c>
      <c r="F331" s="381">
        <v>48</v>
      </c>
      <c r="G331" s="376" t="str">
        <f t="shared" si="5"/>
        <v>Yếu</v>
      </c>
      <c r="H331" s="384" t="s">
        <v>2850</v>
      </c>
    </row>
    <row r="332" spans="1:8" x14ac:dyDescent="0.25">
      <c r="A332" s="383">
        <v>317</v>
      </c>
      <c r="B332" s="383">
        <v>75</v>
      </c>
      <c r="C332" s="389" t="s">
        <v>2851</v>
      </c>
      <c r="D332" s="389" t="s">
        <v>2852</v>
      </c>
      <c r="E332" s="391" t="s">
        <v>399</v>
      </c>
      <c r="F332" s="381">
        <v>66</v>
      </c>
      <c r="G332" s="376" t="str">
        <f t="shared" si="5"/>
        <v>Khá</v>
      </c>
      <c r="H332" s="384"/>
    </row>
    <row r="333" spans="1:8" x14ac:dyDescent="0.25">
      <c r="A333" s="383">
        <v>318</v>
      </c>
      <c r="B333" s="383">
        <v>76</v>
      </c>
      <c r="C333" s="389" t="s">
        <v>2853</v>
      </c>
      <c r="D333" s="389" t="s">
        <v>2854</v>
      </c>
      <c r="E333" s="391" t="s">
        <v>265</v>
      </c>
      <c r="F333" s="381">
        <v>0</v>
      </c>
      <c r="G333" s="376" t="str">
        <f t="shared" si="5"/>
        <v>Kém</v>
      </c>
      <c r="H333" s="384" t="s">
        <v>2850</v>
      </c>
    </row>
    <row r="334" spans="1:8" x14ac:dyDescent="0.25">
      <c r="A334" s="383">
        <v>319</v>
      </c>
      <c r="B334" s="383">
        <v>77</v>
      </c>
      <c r="C334" s="389" t="s">
        <v>2855</v>
      </c>
      <c r="D334" s="389" t="s">
        <v>2856</v>
      </c>
      <c r="E334" s="391" t="s">
        <v>141</v>
      </c>
      <c r="F334" s="381">
        <v>73</v>
      </c>
      <c r="G334" s="376" t="str">
        <f t="shared" si="5"/>
        <v>Khá</v>
      </c>
      <c r="H334" s="384"/>
    </row>
    <row r="335" spans="1:8" x14ac:dyDescent="0.25">
      <c r="A335" s="383">
        <v>320</v>
      </c>
      <c r="B335" s="383">
        <v>78</v>
      </c>
      <c r="C335" s="389" t="s">
        <v>2857</v>
      </c>
      <c r="D335" s="389" t="s">
        <v>2858</v>
      </c>
      <c r="E335" s="391" t="s">
        <v>156</v>
      </c>
      <c r="F335" s="381">
        <v>50</v>
      </c>
      <c r="G335" s="376" t="str">
        <f t="shared" si="5"/>
        <v>Trung bình</v>
      </c>
      <c r="H335" s="384" t="s">
        <v>68</v>
      </c>
    </row>
    <row r="336" spans="1:8" x14ac:dyDescent="0.25">
      <c r="A336" s="383">
        <v>321</v>
      </c>
      <c r="B336" s="383">
        <v>79</v>
      </c>
      <c r="C336" s="389" t="s">
        <v>2859</v>
      </c>
      <c r="D336" s="389" t="s">
        <v>2860</v>
      </c>
      <c r="E336" s="391" t="s">
        <v>143</v>
      </c>
      <c r="F336" s="381">
        <v>50</v>
      </c>
      <c r="G336" s="376" t="str">
        <f t="shared" ref="G336:G353" si="6">IF(F336&gt;=90,"Xuất sắc",IF(F336&gt;=80,"Tốt",IF(F336&gt;=65,"Khá",IF(F336&gt;=50,"Trung bình",IF(F336&gt;=35,"Yếu","Kém")))))</f>
        <v>Trung bình</v>
      </c>
      <c r="H336" s="384" t="s">
        <v>109</v>
      </c>
    </row>
    <row r="337" spans="1:8" x14ac:dyDescent="0.25">
      <c r="A337" s="383">
        <v>322</v>
      </c>
      <c r="B337" s="383">
        <v>80</v>
      </c>
      <c r="C337" s="389" t="s">
        <v>2861</v>
      </c>
      <c r="D337" s="389" t="s">
        <v>934</v>
      </c>
      <c r="E337" s="391" t="s">
        <v>30</v>
      </c>
      <c r="F337" s="381">
        <v>63</v>
      </c>
      <c r="G337" s="376" t="str">
        <f t="shared" si="6"/>
        <v>Trung bình</v>
      </c>
      <c r="H337" s="384"/>
    </row>
    <row r="338" spans="1:8" x14ac:dyDescent="0.25">
      <c r="A338" s="383">
        <v>323</v>
      </c>
      <c r="B338" s="383">
        <v>81</v>
      </c>
      <c r="C338" s="389" t="s">
        <v>2862</v>
      </c>
      <c r="D338" s="389" t="s">
        <v>472</v>
      </c>
      <c r="E338" s="391" t="s">
        <v>304</v>
      </c>
      <c r="F338" s="381">
        <v>76</v>
      </c>
      <c r="G338" s="376" t="str">
        <f t="shared" si="6"/>
        <v>Khá</v>
      </c>
      <c r="H338" s="384"/>
    </row>
    <row r="339" spans="1:8" x14ac:dyDescent="0.25">
      <c r="A339" s="383">
        <v>324</v>
      </c>
      <c r="B339" s="383">
        <v>82</v>
      </c>
      <c r="C339" s="389" t="s">
        <v>2863</v>
      </c>
      <c r="D339" s="389" t="s">
        <v>2864</v>
      </c>
      <c r="E339" s="391" t="s">
        <v>123</v>
      </c>
      <c r="F339" s="381">
        <v>50</v>
      </c>
      <c r="G339" s="376" t="str">
        <f t="shared" si="6"/>
        <v>Trung bình</v>
      </c>
      <c r="H339" s="384"/>
    </row>
    <row r="340" spans="1:8" x14ac:dyDescent="0.25">
      <c r="A340" s="383">
        <v>325</v>
      </c>
      <c r="B340" s="383">
        <v>83</v>
      </c>
      <c r="C340" s="389" t="s">
        <v>2865</v>
      </c>
      <c r="D340" s="389" t="s">
        <v>2866</v>
      </c>
      <c r="E340" s="391" t="s">
        <v>123</v>
      </c>
      <c r="F340" s="381">
        <v>52</v>
      </c>
      <c r="G340" s="376" t="str">
        <f t="shared" si="6"/>
        <v>Trung bình</v>
      </c>
      <c r="H340" s="384"/>
    </row>
    <row r="341" spans="1:8" x14ac:dyDescent="0.25">
      <c r="A341" s="383">
        <v>326</v>
      </c>
      <c r="B341" s="383">
        <v>84</v>
      </c>
      <c r="C341" s="389" t="s">
        <v>2867</v>
      </c>
      <c r="D341" s="389" t="s">
        <v>2868</v>
      </c>
      <c r="E341" s="391" t="s">
        <v>65</v>
      </c>
      <c r="F341" s="381">
        <v>91</v>
      </c>
      <c r="G341" s="376" t="str">
        <f t="shared" si="6"/>
        <v>Xuất sắc</v>
      </c>
      <c r="H341" s="384"/>
    </row>
    <row r="342" spans="1:8" x14ac:dyDescent="0.25">
      <c r="A342" s="383">
        <v>327</v>
      </c>
      <c r="B342" s="383">
        <v>85</v>
      </c>
      <c r="C342" s="389" t="s">
        <v>2869</v>
      </c>
      <c r="D342" s="389" t="s">
        <v>42</v>
      </c>
      <c r="E342" s="391" t="s">
        <v>65</v>
      </c>
      <c r="F342" s="381">
        <v>0</v>
      </c>
      <c r="G342" s="376" t="str">
        <f t="shared" si="6"/>
        <v>Kém</v>
      </c>
      <c r="H342" s="384" t="s">
        <v>68</v>
      </c>
    </row>
    <row r="343" spans="1:8" x14ac:dyDescent="0.25">
      <c r="A343" s="103"/>
      <c r="B343" s="103"/>
      <c r="C343" s="103"/>
      <c r="D343" s="5"/>
      <c r="E343" s="48"/>
      <c r="F343" s="103"/>
      <c r="G343" s="5"/>
      <c r="H343" s="25"/>
    </row>
    <row r="344" spans="1:8" x14ac:dyDescent="0.25">
      <c r="A344" s="103"/>
      <c r="B344" s="103"/>
      <c r="C344" s="13" t="s">
        <v>442</v>
      </c>
      <c r="D344" s="21" t="s">
        <v>443</v>
      </c>
      <c r="E344" s="48"/>
      <c r="F344" s="103"/>
      <c r="G344" s="5"/>
      <c r="H344" s="25"/>
    </row>
    <row r="345" spans="1:8" x14ac:dyDescent="0.25">
      <c r="A345" s="103"/>
      <c r="B345" s="103"/>
      <c r="C345" s="22" t="s">
        <v>71</v>
      </c>
      <c r="D345" s="181">
        <f>COUNTIF(G12:G342,"Xuất sắc")</f>
        <v>34</v>
      </c>
      <c r="E345" s="393">
        <f>D345/327*100</f>
        <v>10.397553516819572</v>
      </c>
      <c r="F345" s="103"/>
      <c r="G345" s="5"/>
      <c r="H345" s="25"/>
    </row>
    <row r="346" spans="1:8" x14ac:dyDescent="0.25">
      <c r="A346" s="103"/>
      <c r="B346" s="103"/>
      <c r="C346" s="14" t="s">
        <v>31</v>
      </c>
      <c r="D346" s="181">
        <f>COUNTIF(G12:G342,"Tốt")</f>
        <v>126</v>
      </c>
      <c r="E346" s="393">
        <f t="shared" ref="E346:E352" si="7">D346/327*100</f>
        <v>38.532110091743121</v>
      </c>
      <c r="F346" s="103"/>
      <c r="G346" s="5"/>
      <c r="H346" s="25"/>
    </row>
    <row r="347" spans="1:8" x14ac:dyDescent="0.25">
      <c r="A347" s="103"/>
      <c r="B347" s="103"/>
      <c r="C347" s="14" t="s">
        <v>67</v>
      </c>
      <c r="D347" s="181">
        <f>COUNTIF(G12:G342,"khá")</f>
        <v>99</v>
      </c>
      <c r="E347" s="393">
        <f t="shared" si="7"/>
        <v>30.275229357798167</v>
      </c>
      <c r="F347" s="103"/>
      <c r="G347" s="5"/>
      <c r="H347" s="25"/>
    </row>
    <row r="348" spans="1:8" x14ac:dyDescent="0.25">
      <c r="A348" s="103"/>
      <c r="B348" s="103"/>
      <c r="C348" s="22" t="s">
        <v>94</v>
      </c>
      <c r="D348" s="181">
        <f>COUNTIF(G12:G342,"Trung bình")</f>
        <v>40</v>
      </c>
      <c r="E348" s="393">
        <f t="shared" si="7"/>
        <v>12.232415902140673</v>
      </c>
      <c r="F348" s="103"/>
      <c r="G348" s="103"/>
      <c r="H348" s="25"/>
    </row>
    <row r="349" spans="1:8" x14ac:dyDescent="0.25">
      <c r="A349" s="103"/>
      <c r="B349" s="103"/>
      <c r="C349" s="14" t="s">
        <v>90</v>
      </c>
      <c r="D349" s="181">
        <f>COUNTIF(G12:G342,"yếu")</f>
        <v>7</v>
      </c>
      <c r="E349" s="393">
        <f t="shared" si="7"/>
        <v>2.1406727828746175</v>
      </c>
      <c r="F349" s="103"/>
      <c r="G349" s="5"/>
      <c r="H349" s="25"/>
    </row>
    <row r="350" spans="1:8" x14ac:dyDescent="0.25">
      <c r="A350" s="103"/>
      <c r="B350" s="103"/>
      <c r="C350" s="14" t="s">
        <v>267</v>
      </c>
      <c r="D350" s="181">
        <f>COUNTIF(G12:G342,"kém")</f>
        <v>21</v>
      </c>
      <c r="E350" s="393">
        <f t="shared" si="7"/>
        <v>6.4220183486238538</v>
      </c>
      <c r="F350" s="103"/>
      <c r="G350" s="5"/>
      <c r="H350" s="25"/>
    </row>
    <row r="351" spans="1:8" x14ac:dyDescent="0.25">
      <c r="A351" s="103"/>
      <c r="B351" s="103"/>
      <c r="C351" s="14" t="s">
        <v>270</v>
      </c>
      <c r="D351" s="181">
        <v>0</v>
      </c>
      <c r="E351" s="393">
        <f t="shared" si="7"/>
        <v>0</v>
      </c>
      <c r="F351" s="103"/>
      <c r="G351" s="5"/>
      <c r="H351" s="25"/>
    </row>
    <row r="352" spans="1:8" x14ac:dyDescent="0.25">
      <c r="A352" s="103"/>
      <c r="B352" s="103"/>
      <c r="C352" s="14" t="s">
        <v>359</v>
      </c>
      <c r="D352" s="181">
        <v>0</v>
      </c>
      <c r="E352" s="393">
        <f t="shared" si="7"/>
        <v>0</v>
      </c>
      <c r="F352" s="103"/>
      <c r="G352" s="5"/>
      <c r="H352" s="25"/>
    </row>
    <row r="353" spans="1:8" x14ac:dyDescent="0.25">
      <c r="A353" s="103"/>
      <c r="B353" s="103"/>
      <c r="C353" s="15" t="s">
        <v>444</v>
      </c>
      <c r="D353" s="16">
        <f>SUM(D345:D352)</f>
        <v>327</v>
      </c>
      <c r="E353" s="48"/>
      <c r="F353" s="103"/>
      <c r="G353" s="5"/>
      <c r="H353" s="25"/>
    </row>
    <row r="354" spans="1:8" x14ac:dyDescent="0.25">
      <c r="A354" s="103"/>
      <c r="B354" s="103"/>
      <c r="C354" s="394"/>
      <c r="D354" s="394"/>
      <c r="E354" s="48"/>
      <c r="F354" s="103"/>
      <c r="G354" s="5"/>
      <c r="H354" s="25"/>
    </row>
    <row r="355" spans="1:8" x14ac:dyDescent="0.25">
      <c r="A355" s="395"/>
      <c r="B355" s="395"/>
      <c r="C355" s="396"/>
      <c r="D355" s="397"/>
      <c r="E355" s="398" t="s">
        <v>2870</v>
      </c>
      <c r="F355" s="398"/>
      <c r="G355" s="398"/>
      <c r="H355" s="398"/>
    </row>
    <row r="356" spans="1:8" x14ac:dyDescent="0.25">
      <c r="A356" s="395"/>
      <c r="B356" s="395"/>
      <c r="C356" s="399" t="s">
        <v>2871</v>
      </c>
      <c r="D356" s="400"/>
      <c r="E356" s="400"/>
      <c r="F356" s="401" t="s">
        <v>2872</v>
      </c>
      <c r="G356" s="401"/>
      <c r="H356" s="401"/>
    </row>
    <row r="357" spans="1:8" x14ac:dyDescent="0.25">
      <c r="A357" s="395"/>
      <c r="B357" s="395"/>
      <c r="C357" s="402"/>
      <c r="D357" s="402"/>
      <c r="E357" s="402"/>
      <c r="F357" s="401" t="s">
        <v>2873</v>
      </c>
      <c r="G357" s="401"/>
      <c r="H357" s="401"/>
    </row>
    <row r="358" spans="1:8" x14ac:dyDescent="0.25">
      <c r="A358" s="395"/>
      <c r="B358" s="395"/>
      <c r="C358" s="402"/>
      <c r="D358" s="402"/>
      <c r="E358" s="402"/>
      <c r="F358" s="403"/>
      <c r="G358" s="403"/>
      <c r="H358" s="403"/>
    </row>
    <row r="359" spans="1:8" x14ac:dyDescent="0.25">
      <c r="A359" s="395"/>
      <c r="B359" s="395"/>
      <c r="C359" s="402"/>
      <c r="D359" s="402"/>
      <c r="E359" s="402"/>
      <c r="F359" s="403"/>
      <c r="G359" s="403"/>
      <c r="H359" s="403"/>
    </row>
    <row r="360" spans="1:8" x14ac:dyDescent="0.25">
      <c r="A360" s="395"/>
      <c r="B360" s="395"/>
      <c r="C360" s="396"/>
      <c r="D360" s="397"/>
      <c r="E360" s="404"/>
      <c r="F360" s="397"/>
      <c r="G360" s="405"/>
      <c r="H360" s="406"/>
    </row>
    <row r="361" spans="1:8" x14ac:dyDescent="0.25">
      <c r="A361" s="395"/>
      <c r="B361" s="395"/>
      <c r="C361" s="396"/>
      <c r="D361" s="397"/>
      <c r="E361" s="404"/>
      <c r="F361" s="397"/>
      <c r="G361" s="405"/>
      <c r="H361" s="406"/>
    </row>
    <row r="362" spans="1:8" x14ac:dyDescent="0.25">
      <c r="A362" s="403"/>
      <c r="B362" s="403"/>
      <c r="C362" s="407" t="s">
        <v>2874</v>
      </c>
      <c r="D362" s="408"/>
      <c r="E362" s="409"/>
      <c r="F362" s="408"/>
      <c r="G362" s="410" t="s">
        <v>2875</v>
      </c>
      <c r="H362" s="411"/>
    </row>
  </sheetData>
  <mergeCells count="15">
    <mergeCell ref="F357:H357"/>
    <mergeCell ref="C12:D12"/>
    <mergeCell ref="C79:D79"/>
    <mergeCell ref="A10:H10"/>
    <mergeCell ref="C354:D354"/>
    <mergeCell ref="E355:H355"/>
    <mergeCell ref="C356:E356"/>
    <mergeCell ref="F356:H356"/>
    <mergeCell ref="A7:G7"/>
    <mergeCell ref="A8:G8"/>
    <mergeCell ref="A1:C1"/>
    <mergeCell ref="A2:C2"/>
    <mergeCell ref="D2:G2"/>
    <mergeCell ref="A5:G5"/>
    <mergeCell ref="A6:G6"/>
  </mergeCells>
  <pageMargins left="0.45" right="0.4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workbookViewId="0">
      <selection activeCell="J10" sqref="J10"/>
    </sheetView>
  </sheetViews>
  <sheetFormatPr defaultRowHeight="15.75" x14ac:dyDescent="0.25"/>
  <cols>
    <col min="1" max="1" width="4.375" style="1" customWidth="1"/>
    <col min="2" max="2" width="4.75" style="1" customWidth="1"/>
    <col min="3" max="3" width="18.125" style="1" customWidth="1"/>
    <col min="4" max="4" width="16.875" style="1" customWidth="1"/>
    <col min="5" max="5" width="10" style="1" customWidth="1"/>
    <col min="6" max="6" width="5.125" style="1" bestFit="1" customWidth="1"/>
    <col min="7" max="7" width="10" style="1" bestFit="1" customWidth="1"/>
    <col min="8" max="8" width="18.875" style="1" customWidth="1"/>
    <col min="9" max="15" width="9" style="66"/>
    <col min="16" max="16384" width="9" style="1"/>
  </cols>
  <sheetData>
    <row r="1" spans="1:15" s="4" customFormat="1" x14ac:dyDescent="0.25">
      <c r="A1" s="340" t="s">
        <v>1</v>
      </c>
      <c r="B1" s="340"/>
      <c r="C1" s="340"/>
      <c r="D1" s="340"/>
      <c r="E1" s="342" t="s">
        <v>2</v>
      </c>
      <c r="F1" s="342"/>
      <c r="G1" s="342"/>
      <c r="H1" s="342"/>
      <c r="I1" s="6"/>
      <c r="J1" s="6"/>
      <c r="K1" s="6"/>
      <c r="L1" s="6"/>
      <c r="M1" s="6"/>
      <c r="N1" s="6"/>
      <c r="O1" s="6"/>
    </row>
    <row r="2" spans="1:15" s="4" customFormat="1" x14ac:dyDescent="0.25">
      <c r="A2" s="342" t="s">
        <v>3</v>
      </c>
      <c r="B2" s="342"/>
      <c r="C2" s="342"/>
      <c r="D2" s="342"/>
      <c r="E2" s="342" t="s">
        <v>306</v>
      </c>
      <c r="F2" s="342"/>
      <c r="G2" s="342"/>
      <c r="H2" s="342"/>
      <c r="I2" s="6"/>
      <c r="J2" s="6"/>
      <c r="K2" s="6"/>
      <c r="L2" s="6"/>
      <c r="M2" s="6"/>
      <c r="N2" s="6"/>
      <c r="O2" s="6"/>
    </row>
    <row r="3" spans="1:15" s="4" customFormat="1" x14ac:dyDescent="0.25">
      <c r="A3" s="26"/>
      <c r="B3" s="26"/>
      <c r="C3" s="26"/>
      <c r="D3" s="26"/>
      <c r="E3" s="27"/>
      <c r="I3" s="6"/>
      <c r="J3" s="6"/>
      <c r="K3" s="6"/>
      <c r="L3" s="6"/>
      <c r="M3" s="6"/>
      <c r="N3" s="6"/>
      <c r="O3" s="6"/>
    </row>
    <row r="4" spans="1:15" s="4" customFormat="1" x14ac:dyDescent="0.25">
      <c r="B4" s="27" t="s">
        <v>268</v>
      </c>
      <c r="E4" s="27"/>
      <c r="I4" s="6"/>
      <c r="J4" s="6"/>
      <c r="K4" s="6"/>
      <c r="L4" s="6"/>
      <c r="M4" s="6"/>
      <c r="N4" s="6"/>
      <c r="O4" s="6"/>
    </row>
    <row r="5" spans="1:15" s="4" customFormat="1" ht="18.75" x14ac:dyDescent="0.3">
      <c r="A5" s="348" t="s">
        <v>445</v>
      </c>
      <c r="B5" s="348"/>
      <c r="C5" s="348"/>
      <c r="D5" s="348"/>
      <c r="E5" s="348"/>
      <c r="F5" s="348"/>
      <c r="G5" s="348"/>
      <c r="H5" s="348"/>
      <c r="I5" s="6"/>
      <c r="J5" s="6"/>
      <c r="K5" s="6"/>
      <c r="L5" s="6"/>
      <c r="M5" s="6"/>
      <c r="N5" s="6"/>
      <c r="O5" s="6"/>
    </row>
    <row r="6" spans="1:15" s="4" customFormat="1" ht="18.75" x14ac:dyDescent="0.3">
      <c r="A6" s="348" t="s">
        <v>349</v>
      </c>
      <c r="B6" s="348"/>
      <c r="C6" s="348"/>
      <c r="D6" s="348"/>
      <c r="E6" s="348"/>
      <c r="F6" s="348"/>
      <c r="G6" s="348"/>
      <c r="H6" s="348"/>
      <c r="I6" s="6"/>
      <c r="J6" s="6"/>
      <c r="K6" s="6"/>
      <c r="L6" s="6"/>
      <c r="M6" s="6"/>
      <c r="N6" s="6"/>
      <c r="O6" s="6"/>
    </row>
    <row r="7" spans="1:15" s="4" customFormat="1" ht="21.75" customHeight="1" x14ac:dyDescent="0.25">
      <c r="A7" s="349" t="s">
        <v>543</v>
      </c>
      <c r="B7" s="349"/>
      <c r="C7" s="349"/>
      <c r="D7" s="349"/>
      <c r="E7" s="349"/>
      <c r="F7" s="349"/>
      <c r="G7" s="349"/>
      <c r="H7" s="349"/>
      <c r="I7" s="6"/>
      <c r="J7" s="6"/>
      <c r="K7" s="6"/>
      <c r="L7" s="6"/>
      <c r="M7" s="6"/>
      <c r="N7" s="6"/>
      <c r="O7" s="6"/>
    </row>
    <row r="8" spans="1:15" ht="16.5" customHeight="1" x14ac:dyDescent="0.25">
      <c r="A8" s="341" t="s">
        <v>357</v>
      </c>
      <c r="B8" s="341"/>
      <c r="C8" s="341"/>
      <c r="D8" s="341"/>
      <c r="E8" s="341"/>
      <c r="F8" s="341"/>
      <c r="G8" s="341"/>
      <c r="H8" s="341"/>
    </row>
    <row r="9" spans="1:15" x14ac:dyDescent="0.25">
      <c r="A9" s="61" t="s">
        <v>2180</v>
      </c>
      <c r="B9" s="61"/>
      <c r="C9" s="61"/>
      <c r="D9" s="61"/>
      <c r="E9" s="61"/>
      <c r="F9" s="61"/>
      <c r="G9" s="61"/>
      <c r="H9" s="61"/>
    </row>
    <row r="10" spans="1:15" ht="31.5" x14ac:dyDescent="0.25">
      <c r="A10" s="62" t="s">
        <v>104</v>
      </c>
      <c r="B10" s="62" t="s">
        <v>104</v>
      </c>
      <c r="C10" s="62" t="s">
        <v>346</v>
      </c>
      <c r="D10" s="62" t="s">
        <v>350</v>
      </c>
      <c r="E10" s="62" t="s">
        <v>323</v>
      </c>
      <c r="F10" s="62" t="s">
        <v>347</v>
      </c>
      <c r="G10" s="62" t="s">
        <v>308</v>
      </c>
      <c r="H10" s="62" t="s">
        <v>309</v>
      </c>
    </row>
    <row r="11" spans="1:15" x14ac:dyDescent="0.25">
      <c r="A11" s="328"/>
      <c r="B11" s="328"/>
      <c r="C11" s="359" t="s">
        <v>2181</v>
      </c>
      <c r="D11" s="360"/>
      <c r="E11" s="360"/>
      <c r="F11" s="360"/>
      <c r="G11" s="360"/>
      <c r="H11" s="361"/>
    </row>
    <row r="12" spans="1:15" x14ac:dyDescent="0.25">
      <c r="A12" s="328">
        <v>1</v>
      </c>
      <c r="B12" s="328">
        <v>1</v>
      </c>
      <c r="C12" s="329" t="s">
        <v>2182</v>
      </c>
      <c r="D12" s="330" t="s">
        <v>2183</v>
      </c>
      <c r="E12" s="330" t="s">
        <v>34</v>
      </c>
      <c r="F12" s="328">
        <v>77</v>
      </c>
      <c r="G12" s="328" t="s">
        <v>67</v>
      </c>
      <c r="H12" s="328"/>
    </row>
    <row r="13" spans="1:15" ht="47.25" x14ac:dyDescent="0.25">
      <c r="A13" s="328">
        <v>2</v>
      </c>
      <c r="B13" s="328">
        <v>2</v>
      </c>
      <c r="C13" s="328" t="s">
        <v>2184</v>
      </c>
      <c r="D13" s="330" t="s">
        <v>2185</v>
      </c>
      <c r="E13" s="330" t="s">
        <v>34</v>
      </c>
      <c r="F13" s="328">
        <v>68</v>
      </c>
      <c r="G13" s="328" t="s">
        <v>67</v>
      </c>
      <c r="H13" s="328" t="s">
        <v>2186</v>
      </c>
    </row>
    <row r="14" spans="1:15" x14ac:dyDescent="0.25">
      <c r="A14" s="328">
        <v>3</v>
      </c>
      <c r="B14" s="328">
        <v>3</v>
      </c>
      <c r="C14" s="329" t="s">
        <v>2187</v>
      </c>
      <c r="D14" s="330" t="s">
        <v>1532</v>
      </c>
      <c r="E14" s="330" t="s">
        <v>129</v>
      </c>
      <c r="F14" s="328">
        <v>92</v>
      </c>
      <c r="G14" s="328" t="s">
        <v>71</v>
      </c>
      <c r="H14" s="328"/>
    </row>
    <row r="15" spans="1:15" x14ac:dyDescent="0.25">
      <c r="A15" s="328">
        <v>4</v>
      </c>
      <c r="B15" s="328">
        <v>4</v>
      </c>
      <c r="C15" s="329" t="s">
        <v>2188</v>
      </c>
      <c r="D15" s="330" t="s">
        <v>186</v>
      </c>
      <c r="E15" s="330" t="s">
        <v>129</v>
      </c>
      <c r="F15" s="328">
        <v>66</v>
      </c>
      <c r="G15" s="328" t="s">
        <v>67</v>
      </c>
      <c r="H15" s="328" t="s">
        <v>68</v>
      </c>
    </row>
    <row r="16" spans="1:15" x14ac:dyDescent="0.25">
      <c r="A16" s="328">
        <v>5</v>
      </c>
      <c r="B16" s="328">
        <v>5</v>
      </c>
      <c r="C16" s="329" t="s">
        <v>2189</v>
      </c>
      <c r="D16" s="330" t="s">
        <v>2183</v>
      </c>
      <c r="E16" s="330" t="s">
        <v>288</v>
      </c>
      <c r="F16" s="328">
        <v>84</v>
      </c>
      <c r="G16" s="328" t="s">
        <v>31</v>
      </c>
      <c r="H16" s="328"/>
    </row>
    <row r="17" spans="1:8" x14ac:dyDescent="0.25">
      <c r="A17" s="328">
        <v>6</v>
      </c>
      <c r="B17" s="328">
        <v>6</v>
      </c>
      <c r="C17" s="329" t="s">
        <v>2190</v>
      </c>
      <c r="D17" s="330" t="s">
        <v>2191</v>
      </c>
      <c r="E17" s="330" t="s">
        <v>6</v>
      </c>
      <c r="F17" s="328">
        <v>57</v>
      </c>
      <c r="G17" s="328" t="s">
        <v>94</v>
      </c>
      <c r="H17" s="328" t="s">
        <v>2192</v>
      </c>
    </row>
    <row r="18" spans="1:8" x14ac:dyDescent="0.25">
      <c r="A18" s="328">
        <v>7</v>
      </c>
      <c r="B18" s="328">
        <v>7</v>
      </c>
      <c r="C18" s="329" t="s">
        <v>2193</v>
      </c>
      <c r="D18" s="330" t="s">
        <v>2194</v>
      </c>
      <c r="E18" s="330" t="s">
        <v>256</v>
      </c>
      <c r="F18" s="328">
        <v>89</v>
      </c>
      <c r="G18" s="328" t="s">
        <v>31</v>
      </c>
      <c r="H18" s="328"/>
    </row>
    <row r="19" spans="1:8" x14ac:dyDescent="0.25">
      <c r="A19" s="328">
        <v>8</v>
      </c>
      <c r="B19" s="328">
        <v>8</v>
      </c>
      <c r="C19" s="329" t="s">
        <v>2195</v>
      </c>
      <c r="D19" s="330" t="s">
        <v>2196</v>
      </c>
      <c r="E19" s="330" t="s">
        <v>256</v>
      </c>
      <c r="F19" s="328">
        <v>76</v>
      </c>
      <c r="G19" s="328" t="s">
        <v>67</v>
      </c>
      <c r="H19" s="328"/>
    </row>
    <row r="20" spans="1:8" x14ac:dyDescent="0.25">
      <c r="A20" s="328">
        <v>9</v>
      </c>
      <c r="B20" s="328">
        <v>9</v>
      </c>
      <c r="C20" s="329" t="s">
        <v>2197</v>
      </c>
      <c r="D20" s="330" t="s">
        <v>2198</v>
      </c>
      <c r="E20" s="330" t="s">
        <v>27</v>
      </c>
      <c r="F20" s="328">
        <v>84</v>
      </c>
      <c r="G20" s="328" t="s">
        <v>31</v>
      </c>
      <c r="H20" s="328"/>
    </row>
    <row r="21" spans="1:8" x14ac:dyDescent="0.25">
      <c r="A21" s="328">
        <v>10</v>
      </c>
      <c r="B21" s="328">
        <v>10</v>
      </c>
      <c r="C21" s="329" t="s">
        <v>2199</v>
      </c>
      <c r="D21" s="330" t="s">
        <v>282</v>
      </c>
      <c r="E21" s="330" t="s">
        <v>39</v>
      </c>
      <c r="F21" s="328">
        <v>66</v>
      </c>
      <c r="G21" s="328" t="s">
        <v>67</v>
      </c>
      <c r="H21" s="328"/>
    </row>
    <row r="22" spans="1:8" x14ac:dyDescent="0.25">
      <c r="A22" s="328">
        <v>11</v>
      </c>
      <c r="B22" s="328">
        <v>11</v>
      </c>
      <c r="C22" s="329" t="s">
        <v>2200</v>
      </c>
      <c r="D22" s="330" t="s">
        <v>2201</v>
      </c>
      <c r="E22" s="330" t="s">
        <v>39</v>
      </c>
      <c r="F22" s="328">
        <v>90</v>
      </c>
      <c r="G22" s="328" t="s">
        <v>71</v>
      </c>
      <c r="H22" s="328"/>
    </row>
    <row r="23" spans="1:8" x14ac:dyDescent="0.25">
      <c r="A23" s="328">
        <v>12</v>
      </c>
      <c r="B23" s="328">
        <v>12</v>
      </c>
      <c r="C23" s="329" t="s">
        <v>2202</v>
      </c>
      <c r="D23" s="330" t="s">
        <v>213</v>
      </c>
      <c r="E23" s="330" t="s">
        <v>39</v>
      </c>
      <c r="F23" s="328">
        <v>79</v>
      </c>
      <c r="G23" s="328" t="s">
        <v>67</v>
      </c>
      <c r="H23" s="328"/>
    </row>
    <row r="24" spans="1:8" x14ac:dyDescent="0.25">
      <c r="A24" s="328">
        <v>13</v>
      </c>
      <c r="B24" s="328">
        <v>13</v>
      </c>
      <c r="C24" s="329" t="s">
        <v>2203</v>
      </c>
      <c r="D24" s="330" t="s">
        <v>512</v>
      </c>
      <c r="E24" s="330" t="s">
        <v>158</v>
      </c>
      <c r="F24" s="328">
        <v>90</v>
      </c>
      <c r="G24" s="328" t="s">
        <v>71</v>
      </c>
      <c r="H24" s="328"/>
    </row>
    <row r="25" spans="1:8" x14ac:dyDescent="0.25">
      <c r="A25" s="328">
        <v>14</v>
      </c>
      <c r="B25" s="328">
        <v>14</v>
      </c>
      <c r="C25" s="329" t="s">
        <v>2204</v>
      </c>
      <c r="D25" s="330" t="s">
        <v>77</v>
      </c>
      <c r="E25" s="330" t="s">
        <v>14</v>
      </c>
      <c r="F25" s="328">
        <v>69</v>
      </c>
      <c r="G25" s="328" t="s">
        <v>67</v>
      </c>
      <c r="H25" s="328"/>
    </row>
    <row r="26" spans="1:8" x14ac:dyDescent="0.25">
      <c r="A26" s="328">
        <v>15</v>
      </c>
      <c r="B26" s="328">
        <v>15</v>
      </c>
      <c r="C26" s="329" t="s">
        <v>2205</v>
      </c>
      <c r="D26" s="330" t="s">
        <v>2206</v>
      </c>
      <c r="E26" s="330" t="s">
        <v>45</v>
      </c>
      <c r="F26" s="328">
        <v>70</v>
      </c>
      <c r="G26" s="328" t="s">
        <v>67</v>
      </c>
      <c r="H26" s="328"/>
    </row>
    <row r="27" spans="1:8" x14ac:dyDescent="0.25">
      <c r="A27" s="328">
        <v>16</v>
      </c>
      <c r="B27" s="328">
        <v>16</v>
      </c>
      <c r="C27" s="329" t="s">
        <v>2207</v>
      </c>
      <c r="D27" s="330" t="s">
        <v>512</v>
      </c>
      <c r="E27" s="330" t="s">
        <v>93</v>
      </c>
      <c r="F27" s="328">
        <v>90</v>
      </c>
      <c r="G27" s="328" t="s">
        <v>71</v>
      </c>
      <c r="H27" s="328"/>
    </row>
    <row r="28" spans="1:8" x14ac:dyDescent="0.25">
      <c r="A28" s="328">
        <v>17</v>
      </c>
      <c r="B28" s="328">
        <v>17</v>
      </c>
      <c r="C28" s="329" t="s">
        <v>2208</v>
      </c>
      <c r="D28" s="330" t="s">
        <v>635</v>
      </c>
      <c r="E28" s="330" t="s">
        <v>15</v>
      </c>
      <c r="F28" s="328">
        <v>79</v>
      </c>
      <c r="G28" s="328" t="s">
        <v>67</v>
      </c>
      <c r="H28" s="328"/>
    </row>
    <row r="29" spans="1:8" x14ac:dyDescent="0.25">
      <c r="A29" s="328">
        <v>18</v>
      </c>
      <c r="B29" s="328">
        <v>18</v>
      </c>
      <c r="C29" s="329" t="s">
        <v>2209</v>
      </c>
      <c r="D29" s="330" t="s">
        <v>2210</v>
      </c>
      <c r="E29" s="330" t="s">
        <v>75</v>
      </c>
      <c r="F29" s="328">
        <v>90</v>
      </c>
      <c r="G29" s="328" t="s">
        <v>71</v>
      </c>
      <c r="H29" s="328"/>
    </row>
    <row r="30" spans="1:8" x14ac:dyDescent="0.25">
      <c r="A30" s="328">
        <v>19</v>
      </c>
      <c r="B30" s="328">
        <v>19</v>
      </c>
      <c r="C30" s="329" t="s">
        <v>2211</v>
      </c>
      <c r="D30" s="330" t="s">
        <v>92</v>
      </c>
      <c r="E30" s="330" t="s">
        <v>50</v>
      </c>
      <c r="F30" s="328">
        <v>91</v>
      </c>
      <c r="G30" s="328" t="s">
        <v>71</v>
      </c>
      <c r="H30" s="328"/>
    </row>
    <row r="31" spans="1:8" x14ac:dyDescent="0.25">
      <c r="A31" s="328">
        <v>20</v>
      </c>
      <c r="B31" s="328">
        <v>20</v>
      </c>
      <c r="C31" s="329" t="s">
        <v>2212</v>
      </c>
      <c r="D31" s="330" t="s">
        <v>502</v>
      </c>
      <c r="E31" s="330" t="s">
        <v>160</v>
      </c>
      <c r="F31" s="328">
        <v>90</v>
      </c>
      <c r="G31" s="328" t="s">
        <v>71</v>
      </c>
      <c r="H31" s="328"/>
    </row>
    <row r="32" spans="1:8" x14ac:dyDescent="0.25">
      <c r="A32" s="328">
        <v>21</v>
      </c>
      <c r="B32" s="328">
        <v>21</v>
      </c>
      <c r="C32" s="329" t="s">
        <v>2213</v>
      </c>
      <c r="D32" s="330" t="s">
        <v>107</v>
      </c>
      <c r="E32" s="330" t="s">
        <v>52</v>
      </c>
      <c r="F32" s="328">
        <v>66</v>
      </c>
      <c r="G32" s="328" t="s">
        <v>67</v>
      </c>
      <c r="H32" s="328" t="s">
        <v>68</v>
      </c>
    </row>
    <row r="33" spans="1:8" ht="47.25" x14ac:dyDescent="0.25">
      <c r="A33" s="328">
        <v>22</v>
      </c>
      <c r="B33" s="328">
        <v>22</v>
      </c>
      <c r="C33" s="329" t="s">
        <v>2214</v>
      </c>
      <c r="D33" s="330" t="s">
        <v>2215</v>
      </c>
      <c r="E33" s="330" t="s">
        <v>2216</v>
      </c>
      <c r="F33" s="328">
        <v>65</v>
      </c>
      <c r="G33" s="328" t="s">
        <v>67</v>
      </c>
      <c r="H33" s="328" t="s">
        <v>2186</v>
      </c>
    </row>
    <row r="34" spans="1:8" x14ac:dyDescent="0.25">
      <c r="A34" s="328">
        <v>23</v>
      </c>
      <c r="B34" s="328">
        <v>23</v>
      </c>
      <c r="C34" s="329" t="s">
        <v>2217</v>
      </c>
      <c r="D34" s="330" t="s">
        <v>447</v>
      </c>
      <c r="E34" s="330" t="s">
        <v>98</v>
      </c>
      <c r="F34" s="328">
        <v>93</v>
      </c>
      <c r="G34" s="328" t="s">
        <v>71</v>
      </c>
      <c r="H34" s="328"/>
    </row>
    <row r="35" spans="1:8" x14ac:dyDescent="0.25">
      <c r="A35" s="328">
        <v>24</v>
      </c>
      <c r="B35" s="328">
        <v>24</v>
      </c>
      <c r="C35" s="329" t="s">
        <v>2218</v>
      </c>
      <c r="D35" s="330" t="s">
        <v>2219</v>
      </c>
      <c r="E35" s="330" t="s">
        <v>114</v>
      </c>
      <c r="F35" s="328">
        <v>67</v>
      </c>
      <c r="G35" s="328" t="s">
        <v>67</v>
      </c>
      <c r="H35" s="328"/>
    </row>
    <row r="36" spans="1:8" x14ac:dyDescent="0.25">
      <c r="A36" s="328">
        <v>25</v>
      </c>
      <c r="B36" s="328">
        <v>25</v>
      </c>
      <c r="C36" s="329" t="s">
        <v>2220</v>
      </c>
      <c r="D36" s="330" t="s">
        <v>2221</v>
      </c>
      <c r="E36" s="330" t="s">
        <v>114</v>
      </c>
      <c r="F36" s="328">
        <v>90</v>
      </c>
      <c r="G36" s="328" t="s">
        <v>71</v>
      </c>
      <c r="H36" s="328"/>
    </row>
    <row r="37" spans="1:8" x14ac:dyDescent="0.25">
      <c r="A37" s="328">
        <v>26</v>
      </c>
      <c r="B37" s="328">
        <v>26</v>
      </c>
      <c r="C37" s="329" t="s">
        <v>2222</v>
      </c>
      <c r="D37" s="330" t="s">
        <v>2223</v>
      </c>
      <c r="E37" s="330" t="s">
        <v>162</v>
      </c>
      <c r="F37" s="328">
        <v>85</v>
      </c>
      <c r="G37" s="328" t="s">
        <v>31</v>
      </c>
      <c r="H37" s="328"/>
    </row>
    <row r="38" spans="1:8" x14ac:dyDescent="0.25">
      <c r="A38" s="328">
        <v>27</v>
      </c>
      <c r="B38" s="328">
        <v>27</v>
      </c>
      <c r="C38" s="329" t="s">
        <v>2224</v>
      </c>
      <c r="D38" s="330" t="s">
        <v>463</v>
      </c>
      <c r="E38" s="330" t="s">
        <v>247</v>
      </c>
      <c r="F38" s="328">
        <v>86</v>
      </c>
      <c r="G38" s="328" t="s">
        <v>31</v>
      </c>
      <c r="H38" s="328"/>
    </row>
    <row r="39" spans="1:8" x14ac:dyDescent="0.25">
      <c r="A39" s="328">
        <v>28</v>
      </c>
      <c r="B39" s="328">
        <v>28</v>
      </c>
      <c r="C39" s="329" t="s">
        <v>2225</v>
      </c>
      <c r="D39" s="330" t="s">
        <v>155</v>
      </c>
      <c r="E39" s="330" t="s">
        <v>59</v>
      </c>
      <c r="F39" s="328">
        <v>76</v>
      </c>
      <c r="G39" s="328" t="s">
        <v>67</v>
      </c>
      <c r="H39" s="328"/>
    </row>
    <row r="40" spans="1:8" x14ac:dyDescent="0.25">
      <c r="A40" s="328">
        <v>29</v>
      </c>
      <c r="B40" s="328">
        <v>29</v>
      </c>
      <c r="C40" s="329" t="s">
        <v>2226</v>
      </c>
      <c r="D40" s="330" t="s">
        <v>63</v>
      </c>
      <c r="E40" s="330" t="s">
        <v>5</v>
      </c>
      <c r="F40" s="328">
        <v>87</v>
      </c>
      <c r="G40" s="328" t="s">
        <v>31</v>
      </c>
      <c r="H40" s="328"/>
    </row>
    <row r="41" spans="1:8" x14ac:dyDescent="0.25">
      <c r="A41" s="328">
        <v>30</v>
      </c>
      <c r="B41" s="328">
        <v>30</v>
      </c>
      <c r="C41" s="329" t="s">
        <v>2227</v>
      </c>
      <c r="D41" s="330" t="s">
        <v>116</v>
      </c>
      <c r="E41" s="330" t="s">
        <v>12</v>
      </c>
      <c r="F41" s="328">
        <v>83</v>
      </c>
      <c r="G41" s="328" t="s">
        <v>31</v>
      </c>
      <c r="H41" s="328"/>
    </row>
    <row r="42" spans="1:8" x14ac:dyDescent="0.25">
      <c r="A42" s="328">
        <v>31</v>
      </c>
      <c r="B42" s="328">
        <v>31</v>
      </c>
      <c r="C42" s="329" t="s">
        <v>2228</v>
      </c>
      <c r="D42" s="330" t="s">
        <v>2229</v>
      </c>
      <c r="E42" s="330" t="s">
        <v>12</v>
      </c>
      <c r="F42" s="328">
        <v>84</v>
      </c>
      <c r="G42" s="328" t="s">
        <v>31</v>
      </c>
      <c r="H42" s="328"/>
    </row>
    <row r="43" spans="1:8" x14ac:dyDescent="0.25">
      <c r="A43" s="328">
        <v>32</v>
      </c>
      <c r="B43" s="328">
        <v>32</v>
      </c>
      <c r="C43" s="329" t="s">
        <v>2230</v>
      </c>
      <c r="D43" s="330" t="s">
        <v>630</v>
      </c>
      <c r="E43" s="330" t="s">
        <v>265</v>
      </c>
      <c r="F43" s="328">
        <v>92</v>
      </c>
      <c r="G43" s="328" t="s">
        <v>71</v>
      </c>
      <c r="H43" s="328"/>
    </row>
    <row r="44" spans="1:8" x14ac:dyDescent="0.25">
      <c r="A44" s="328"/>
      <c r="B44" s="328"/>
      <c r="C44" s="359" t="s">
        <v>2231</v>
      </c>
      <c r="D44" s="360"/>
      <c r="E44" s="360"/>
      <c r="F44" s="360"/>
      <c r="G44" s="360"/>
      <c r="H44" s="361"/>
    </row>
    <row r="45" spans="1:8" x14ac:dyDescent="0.25">
      <c r="A45" s="328">
        <v>33</v>
      </c>
      <c r="B45" s="328">
        <v>1</v>
      </c>
      <c r="C45" s="329" t="s">
        <v>2232</v>
      </c>
      <c r="D45" s="330" t="s">
        <v>420</v>
      </c>
      <c r="E45" s="330" t="s">
        <v>34</v>
      </c>
      <c r="F45" s="328">
        <v>86</v>
      </c>
      <c r="G45" s="328" t="s">
        <v>31</v>
      </c>
      <c r="H45" s="328"/>
    </row>
    <row r="46" spans="1:8" ht="47.25" x14ac:dyDescent="0.25">
      <c r="A46" s="328">
        <v>34</v>
      </c>
      <c r="B46" s="328">
        <v>2</v>
      </c>
      <c r="C46" s="329" t="s">
        <v>642</v>
      </c>
      <c r="D46" s="330" t="s">
        <v>354</v>
      </c>
      <c r="E46" s="330" t="s">
        <v>129</v>
      </c>
      <c r="F46" s="328">
        <v>80</v>
      </c>
      <c r="G46" s="328" t="s">
        <v>31</v>
      </c>
      <c r="H46" s="328" t="s">
        <v>2186</v>
      </c>
    </row>
    <row r="47" spans="1:8" x14ac:dyDescent="0.25">
      <c r="A47" s="328">
        <v>35</v>
      </c>
      <c r="B47" s="328">
        <v>3</v>
      </c>
      <c r="C47" s="329" t="s">
        <v>2233</v>
      </c>
      <c r="D47" s="330" t="s">
        <v>433</v>
      </c>
      <c r="E47" s="330" t="s">
        <v>6</v>
      </c>
      <c r="F47" s="328">
        <v>89</v>
      </c>
      <c r="G47" s="328" t="s">
        <v>31</v>
      </c>
      <c r="H47" s="328"/>
    </row>
    <row r="48" spans="1:8" x14ac:dyDescent="0.25">
      <c r="A48" s="328">
        <v>36</v>
      </c>
      <c r="B48" s="328">
        <v>4</v>
      </c>
      <c r="C48" s="329" t="s">
        <v>2234</v>
      </c>
      <c r="D48" s="330" t="s">
        <v>186</v>
      </c>
      <c r="E48" s="330" t="s">
        <v>38</v>
      </c>
      <c r="F48" s="328">
        <v>75</v>
      </c>
      <c r="G48" s="328" t="s">
        <v>67</v>
      </c>
      <c r="H48" s="328"/>
    </row>
    <row r="49" spans="1:8" ht="47.25" x14ac:dyDescent="0.25">
      <c r="A49" s="328">
        <v>37</v>
      </c>
      <c r="B49" s="328">
        <v>5</v>
      </c>
      <c r="C49" s="329" t="s">
        <v>879</v>
      </c>
      <c r="D49" s="330" t="s">
        <v>44</v>
      </c>
      <c r="E49" s="330" t="s">
        <v>27</v>
      </c>
      <c r="F49" s="328">
        <v>81</v>
      </c>
      <c r="G49" s="328" t="s">
        <v>31</v>
      </c>
      <c r="H49" s="328" t="s">
        <v>2186</v>
      </c>
    </row>
    <row r="50" spans="1:8" x14ac:dyDescent="0.25">
      <c r="A50" s="328">
        <v>38</v>
      </c>
      <c r="B50" s="328">
        <v>6</v>
      </c>
      <c r="C50" s="329" t="s">
        <v>2235</v>
      </c>
      <c r="D50" s="330" t="s">
        <v>115</v>
      </c>
      <c r="E50" s="330" t="s">
        <v>27</v>
      </c>
      <c r="F50" s="328">
        <v>66</v>
      </c>
      <c r="G50" s="328" t="s">
        <v>67</v>
      </c>
      <c r="H50" s="328"/>
    </row>
    <row r="51" spans="1:8" x14ac:dyDescent="0.25">
      <c r="A51" s="328">
        <v>39</v>
      </c>
      <c r="B51" s="328">
        <v>7</v>
      </c>
      <c r="C51" s="329" t="s">
        <v>2236</v>
      </c>
      <c r="D51" s="330" t="s">
        <v>54</v>
      </c>
      <c r="E51" s="330" t="s">
        <v>39</v>
      </c>
      <c r="F51" s="328">
        <v>100</v>
      </c>
      <c r="G51" s="328" t="s">
        <v>71</v>
      </c>
      <c r="H51" s="328"/>
    </row>
    <row r="52" spans="1:8" x14ac:dyDescent="0.25">
      <c r="A52" s="328">
        <v>40</v>
      </c>
      <c r="B52" s="328">
        <v>8</v>
      </c>
      <c r="C52" s="329" t="s">
        <v>2237</v>
      </c>
      <c r="D52" s="330" t="s">
        <v>254</v>
      </c>
      <c r="E52" s="330" t="s">
        <v>40</v>
      </c>
      <c r="F52" s="328">
        <v>87</v>
      </c>
      <c r="G52" s="328" t="s">
        <v>31</v>
      </c>
      <c r="H52" s="328"/>
    </row>
    <row r="53" spans="1:8" x14ac:dyDescent="0.25">
      <c r="A53" s="328">
        <v>41</v>
      </c>
      <c r="B53" s="328">
        <v>9</v>
      </c>
      <c r="C53" s="329" t="s">
        <v>2238</v>
      </c>
      <c r="D53" s="330" t="s">
        <v>76</v>
      </c>
      <c r="E53" s="330" t="s">
        <v>41</v>
      </c>
      <c r="F53" s="328">
        <v>80</v>
      </c>
      <c r="G53" s="328" t="s">
        <v>31</v>
      </c>
      <c r="H53" s="328"/>
    </row>
    <row r="54" spans="1:8" x14ac:dyDescent="0.25">
      <c r="A54" s="328">
        <v>42</v>
      </c>
      <c r="B54" s="328">
        <v>10</v>
      </c>
      <c r="C54" s="329" t="s">
        <v>2239</v>
      </c>
      <c r="D54" s="330" t="s">
        <v>19</v>
      </c>
      <c r="E54" s="330" t="s">
        <v>45</v>
      </c>
      <c r="F54" s="328">
        <v>100</v>
      </c>
      <c r="G54" s="328" t="s">
        <v>71</v>
      </c>
      <c r="H54" s="328"/>
    </row>
    <row r="55" spans="1:8" x14ac:dyDescent="0.25">
      <c r="A55" s="328">
        <v>43</v>
      </c>
      <c r="B55" s="328">
        <v>11</v>
      </c>
      <c r="C55" s="329" t="s">
        <v>2240</v>
      </c>
      <c r="D55" s="330" t="s">
        <v>88</v>
      </c>
      <c r="E55" s="330" t="s">
        <v>21</v>
      </c>
      <c r="F55" s="328">
        <v>79</v>
      </c>
      <c r="G55" s="328" t="s">
        <v>67</v>
      </c>
      <c r="H55" s="328"/>
    </row>
    <row r="56" spans="1:8" x14ac:dyDescent="0.25">
      <c r="A56" s="328">
        <v>44</v>
      </c>
      <c r="B56" s="328">
        <v>12</v>
      </c>
      <c r="C56" s="329" t="s">
        <v>2241</v>
      </c>
      <c r="D56" s="330" t="s">
        <v>2242</v>
      </c>
      <c r="E56" s="330" t="s">
        <v>52</v>
      </c>
      <c r="F56" s="328">
        <v>78</v>
      </c>
      <c r="G56" s="328" t="s">
        <v>67</v>
      </c>
      <c r="H56" s="328"/>
    </row>
    <row r="57" spans="1:8" x14ac:dyDescent="0.25">
      <c r="A57" s="328">
        <v>45</v>
      </c>
      <c r="B57" s="328">
        <v>13</v>
      </c>
      <c r="C57" s="329" t="s">
        <v>2243</v>
      </c>
      <c r="D57" s="330" t="s">
        <v>495</v>
      </c>
      <c r="E57" s="330" t="s">
        <v>52</v>
      </c>
      <c r="F57" s="328">
        <v>90</v>
      </c>
      <c r="G57" s="328" t="s">
        <v>71</v>
      </c>
      <c r="H57" s="328"/>
    </row>
    <row r="58" spans="1:8" x14ac:dyDescent="0.25">
      <c r="A58" s="328">
        <v>46</v>
      </c>
      <c r="B58" s="328">
        <v>14</v>
      </c>
      <c r="C58" s="329" t="s">
        <v>2244</v>
      </c>
      <c r="D58" s="330" t="s">
        <v>2245</v>
      </c>
      <c r="E58" s="330" t="s">
        <v>98</v>
      </c>
      <c r="F58" s="328">
        <v>83</v>
      </c>
      <c r="G58" s="328" t="s">
        <v>31</v>
      </c>
      <c r="H58" s="328"/>
    </row>
    <row r="59" spans="1:8" x14ac:dyDescent="0.25">
      <c r="A59" s="328">
        <v>47</v>
      </c>
      <c r="B59" s="328">
        <v>15</v>
      </c>
      <c r="C59" s="329" t="s">
        <v>2246</v>
      </c>
      <c r="D59" s="330" t="s">
        <v>2247</v>
      </c>
      <c r="E59" s="330" t="s">
        <v>25</v>
      </c>
      <c r="F59" s="328">
        <v>88</v>
      </c>
      <c r="G59" s="328" t="s">
        <v>31</v>
      </c>
      <c r="H59" s="328"/>
    </row>
    <row r="60" spans="1:8" x14ac:dyDescent="0.25">
      <c r="A60" s="328">
        <v>48</v>
      </c>
      <c r="B60" s="328">
        <v>16</v>
      </c>
      <c r="C60" s="329" t="s">
        <v>2248</v>
      </c>
      <c r="D60" s="330" t="s">
        <v>2249</v>
      </c>
      <c r="E60" s="330" t="s">
        <v>162</v>
      </c>
      <c r="F60" s="328">
        <v>82</v>
      </c>
      <c r="G60" s="328" t="s">
        <v>31</v>
      </c>
      <c r="H60" s="328"/>
    </row>
    <row r="61" spans="1:8" x14ac:dyDescent="0.25">
      <c r="A61" s="328">
        <v>49</v>
      </c>
      <c r="B61" s="328">
        <v>17</v>
      </c>
      <c r="C61" s="329" t="s">
        <v>2250</v>
      </c>
      <c r="D61" s="330" t="s">
        <v>55</v>
      </c>
      <c r="E61" s="330" t="s">
        <v>162</v>
      </c>
      <c r="F61" s="328">
        <v>86</v>
      </c>
      <c r="G61" s="328" t="s">
        <v>31</v>
      </c>
      <c r="H61" s="328"/>
    </row>
    <row r="62" spans="1:8" x14ac:dyDescent="0.25">
      <c r="A62" s="328">
        <v>50</v>
      </c>
      <c r="B62" s="328">
        <v>18</v>
      </c>
      <c r="C62" s="329" t="s">
        <v>2251</v>
      </c>
      <c r="D62" s="330" t="s">
        <v>2252</v>
      </c>
      <c r="E62" s="330" t="s">
        <v>26</v>
      </c>
      <c r="F62" s="328">
        <v>75</v>
      </c>
      <c r="G62" s="328" t="s">
        <v>67</v>
      </c>
      <c r="H62" s="328"/>
    </row>
    <row r="63" spans="1:8" x14ac:dyDescent="0.25">
      <c r="A63" s="328">
        <v>51</v>
      </c>
      <c r="B63" s="328">
        <v>19</v>
      </c>
      <c r="C63" s="329" t="s">
        <v>2253</v>
      </c>
      <c r="D63" s="330" t="s">
        <v>18</v>
      </c>
      <c r="E63" s="330" t="s">
        <v>26</v>
      </c>
      <c r="F63" s="328">
        <v>97</v>
      </c>
      <c r="G63" s="328" t="s">
        <v>71</v>
      </c>
      <c r="H63" s="328"/>
    </row>
    <row r="64" spans="1:8" x14ac:dyDescent="0.25">
      <c r="A64" s="328">
        <v>52</v>
      </c>
      <c r="B64" s="328">
        <v>20</v>
      </c>
      <c r="C64" s="329" t="s">
        <v>2254</v>
      </c>
      <c r="D64" s="330" t="s">
        <v>2255</v>
      </c>
      <c r="E64" s="330" t="s">
        <v>183</v>
      </c>
      <c r="F64" s="328">
        <v>83</v>
      </c>
      <c r="G64" s="328" t="s">
        <v>31</v>
      </c>
      <c r="H64" s="328"/>
    </row>
    <row r="65" spans="1:8" x14ac:dyDescent="0.25">
      <c r="A65" s="328">
        <v>53</v>
      </c>
      <c r="B65" s="328">
        <v>21</v>
      </c>
      <c r="C65" s="329" t="s">
        <v>2256</v>
      </c>
      <c r="D65" s="330" t="s">
        <v>2257</v>
      </c>
      <c r="E65" s="330" t="s">
        <v>9</v>
      </c>
      <c r="F65" s="328">
        <v>75</v>
      </c>
      <c r="G65" s="328" t="s">
        <v>67</v>
      </c>
      <c r="H65" s="328"/>
    </row>
    <row r="66" spans="1:8" x14ac:dyDescent="0.25">
      <c r="A66" s="328">
        <v>54</v>
      </c>
      <c r="B66" s="328">
        <v>22</v>
      </c>
      <c r="C66" s="329" t="s">
        <v>2258</v>
      </c>
      <c r="D66" s="330" t="s">
        <v>2259</v>
      </c>
      <c r="E66" s="330" t="s">
        <v>9</v>
      </c>
      <c r="F66" s="328">
        <v>96</v>
      </c>
      <c r="G66" s="328" t="s">
        <v>71</v>
      </c>
      <c r="H66" s="328"/>
    </row>
    <row r="67" spans="1:8" x14ac:dyDescent="0.25">
      <c r="A67" s="328">
        <v>55</v>
      </c>
      <c r="B67" s="328">
        <v>23</v>
      </c>
      <c r="C67" s="329" t="s">
        <v>2260</v>
      </c>
      <c r="D67" s="330" t="s">
        <v>126</v>
      </c>
      <c r="E67" s="330" t="s">
        <v>10</v>
      </c>
      <c r="F67" s="328">
        <v>85</v>
      </c>
      <c r="G67" s="328" t="s">
        <v>31</v>
      </c>
      <c r="H67" s="328"/>
    </row>
    <row r="68" spans="1:8" x14ac:dyDescent="0.25">
      <c r="A68" s="328">
        <v>56</v>
      </c>
      <c r="B68" s="328">
        <v>24</v>
      </c>
      <c r="C68" s="329" t="s">
        <v>2261</v>
      </c>
      <c r="D68" s="330" t="s">
        <v>46</v>
      </c>
      <c r="E68" s="330" t="s">
        <v>81</v>
      </c>
      <c r="F68" s="328">
        <v>82</v>
      </c>
      <c r="G68" s="328" t="s">
        <v>31</v>
      </c>
      <c r="H68" s="328"/>
    </row>
    <row r="69" spans="1:8" x14ac:dyDescent="0.25">
      <c r="A69" s="328">
        <v>57</v>
      </c>
      <c r="B69" s="328">
        <v>25</v>
      </c>
      <c r="C69" s="329" t="s">
        <v>2262</v>
      </c>
      <c r="D69" s="330" t="s">
        <v>389</v>
      </c>
      <c r="E69" s="330" t="s">
        <v>252</v>
      </c>
      <c r="F69" s="328">
        <v>98</v>
      </c>
      <c r="G69" s="328" t="s">
        <v>71</v>
      </c>
      <c r="H69" s="328"/>
    </row>
    <row r="70" spans="1:8" x14ac:dyDescent="0.25">
      <c r="A70" s="328">
        <v>58</v>
      </c>
      <c r="B70" s="328">
        <v>26</v>
      </c>
      <c r="C70" s="329" t="s">
        <v>2263</v>
      </c>
      <c r="D70" s="330" t="s">
        <v>2264</v>
      </c>
      <c r="E70" s="330" t="s">
        <v>327</v>
      </c>
      <c r="F70" s="328">
        <v>71</v>
      </c>
      <c r="G70" s="328" t="s">
        <v>67</v>
      </c>
      <c r="H70" s="328"/>
    </row>
    <row r="71" spans="1:8" x14ac:dyDescent="0.25">
      <c r="A71" s="328">
        <v>59</v>
      </c>
      <c r="B71" s="328">
        <v>27</v>
      </c>
      <c r="C71" s="329" t="s">
        <v>2265</v>
      </c>
      <c r="D71" s="330" t="s">
        <v>2266</v>
      </c>
      <c r="E71" s="330" t="s">
        <v>57</v>
      </c>
      <c r="F71" s="328">
        <v>78</v>
      </c>
      <c r="G71" s="328" t="s">
        <v>67</v>
      </c>
      <c r="H71" s="328"/>
    </row>
    <row r="72" spans="1:8" x14ac:dyDescent="0.25">
      <c r="A72" s="328">
        <v>60</v>
      </c>
      <c r="B72" s="328">
        <v>28</v>
      </c>
      <c r="C72" s="329" t="s">
        <v>2267</v>
      </c>
      <c r="D72" s="330" t="s">
        <v>19</v>
      </c>
      <c r="E72" s="330" t="s">
        <v>58</v>
      </c>
      <c r="F72" s="328">
        <v>88</v>
      </c>
      <c r="G72" s="328" t="s">
        <v>31</v>
      </c>
      <c r="H72" s="328"/>
    </row>
    <row r="73" spans="1:8" x14ac:dyDescent="0.25">
      <c r="A73" s="328">
        <v>61</v>
      </c>
      <c r="B73" s="328">
        <v>29</v>
      </c>
      <c r="C73" s="329" t="s">
        <v>2268</v>
      </c>
      <c r="D73" s="330" t="s">
        <v>2269</v>
      </c>
      <c r="E73" s="330" t="s">
        <v>17</v>
      </c>
      <c r="F73" s="328">
        <v>88</v>
      </c>
      <c r="G73" s="328" t="s">
        <v>31</v>
      </c>
      <c r="H73" s="328"/>
    </row>
    <row r="74" spans="1:8" x14ac:dyDescent="0.25">
      <c r="A74" s="328">
        <v>62</v>
      </c>
      <c r="B74" s="328">
        <v>30</v>
      </c>
      <c r="C74" s="329" t="s">
        <v>2270</v>
      </c>
      <c r="D74" s="330" t="s">
        <v>386</v>
      </c>
      <c r="E74" s="330" t="s">
        <v>17</v>
      </c>
      <c r="F74" s="328">
        <v>77</v>
      </c>
      <c r="G74" s="328" t="s">
        <v>67</v>
      </c>
      <c r="H74" s="328"/>
    </row>
    <row r="75" spans="1:8" x14ac:dyDescent="0.25">
      <c r="A75" s="328">
        <v>63</v>
      </c>
      <c r="B75" s="328">
        <v>31</v>
      </c>
      <c r="C75" s="331" t="s">
        <v>2271</v>
      </c>
      <c r="D75" s="330" t="s">
        <v>414</v>
      </c>
      <c r="E75" s="330" t="s">
        <v>59</v>
      </c>
      <c r="F75" s="328">
        <v>90</v>
      </c>
      <c r="G75" s="328" t="s">
        <v>71</v>
      </c>
      <c r="H75" s="328"/>
    </row>
    <row r="76" spans="1:8" x14ac:dyDescent="0.25">
      <c r="A76" s="328">
        <v>64</v>
      </c>
      <c r="B76" s="328">
        <v>32</v>
      </c>
      <c r="C76" s="329" t="s">
        <v>2272</v>
      </c>
      <c r="D76" s="330" t="s">
        <v>60</v>
      </c>
      <c r="E76" s="330" t="s">
        <v>118</v>
      </c>
      <c r="F76" s="328">
        <v>86</v>
      </c>
      <c r="G76" s="328" t="s">
        <v>31</v>
      </c>
      <c r="H76" s="328"/>
    </row>
    <row r="77" spans="1:8" x14ac:dyDescent="0.25">
      <c r="A77" s="328">
        <v>65</v>
      </c>
      <c r="B77" s="328">
        <v>33</v>
      </c>
      <c r="C77" s="329" t="s">
        <v>2273</v>
      </c>
      <c r="D77" s="330" t="s">
        <v>2274</v>
      </c>
      <c r="E77" s="330" t="s">
        <v>468</v>
      </c>
      <c r="F77" s="328">
        <v>80</v>
      </c>
      <c r="G77" s="328" t="s">
        <v>31</v>
      </c>
      <c r="H77" s="328"/>
    </row>
    <row r="78" spans="1:8" x14ac:dyDescent="0.25">
      <c r="A78" s="328"/>
      <c r="B78" s="328"/>
      <c r="C78" s="359" t="s">
        <v>2275</v>
      </c>
      <c r="D78" s="360"/>
      <c r="E78" s="360"/>
      <c r="F78" s="360"/>
      <c r="G78" s="360"/>
      <c r="H78" s="361"/>
    </row>
    <row r="79" spans="1:8" x14ac:dyDescent="0.25">
      <c r="A79" s="328">
        <v>66</v>
      </c>
      <c r="B79" s="328">
        <v>1</v>
      </c>
      <c r="C79" s="329" t="s">
        <v>2276</v>
      </c>
      <c r="D79" s="330" t="s">
        <v>302</v>
      </c>
      <c r="E79" s="330" t="s">
        <v>311</v>
      </c>
      <c r="F79" s="328">
        <v>50</v>
      </c>
      <c r="G79" s="328" t="s">
        <v>94</v>
      </c>
      <c r="H79" s="62"/>
    </row>
    <row r="80" spans="1:8" x14ac:dyDescent="0.25">
      <c r="A80" s="328">
        <v>67</v>
      </c>
      <c r="B80" s="328">
        <v>2</v>
      </c>
      <c r="C80" s="329" t="s">
        <v>2277</v>
      </c>
      <c r="D80" s="330" t="s">
        <v>433</v>
      </c>
      <c r="E80" s="330" t="s">
        <v>158</v>
      </c>
      <c r="F80" s="328">
        <v>70</v>
      </c>
      <c r="G80" s="328" t="s">
        <v>67</v>
      </c>
      <c r="H80" s="328" t="s">
        <v>68</v>
      </c>
    </row>
    <row r="81" spans="1:8" x14ac:dyDescent="0.25">
      <c r="A81" s="328">
        <v>68</v>
      </c>
      <c r="B81" s="328">
        <v>3</v>
      </c>
      <c r="C81" s="329" t="s">
        <v>2278</v>
      </c>
      <c r="D81" s="330" t="s">
        <v>276</v>
      </c>
      <c r="E81" s="330" t="s">
        <v>158</v>
      </c>
      <c r="F81" s="328">
        <v>15</v>
      </c>
      <c r="G81" s="328" t="s">
        <v>267</v>
      </c>
      <c r="H81" s="328" t="s">
        <v>68</v>
      </c>
    </row>
    <row r="82" spans="1:8" x14ac:dyDescent="0.25">
      <c r="A82" s="328">
        <v>69</v>
      </c>
      <c r="B82" s="328">
        <v>4</v>
      </c>
      <c r="C82" s="329" t="s">
        <v>2279</v>
      </c>
      <c r="D82" s="330" t="s">
        <v>422</v>
      </c>
      <c r="E82" s="330" t="s">
        <v>7</v>
      </c>
      <c r="F82" s="328">
        <v>79</v>
      </c>
      <c r="G82" s="328" t="s">
        <v>67</v>
      </c>
      <c r="H82" s="328"/>
    </row>
    <row r="83" spans="1:8" x14ac:dyDescent="0.25">
      <c r="A83" s="328">
        <v>70</v>
      </c>
      <c r="B83" s="328">
        <v>5</v>
      </c>
      <c r="C83" s="329" t="s">
        <v>2280</v>
      </c>
      <c r="D83" s="330" t="s">
        <v>261</v>
      </c>
      <c r="E83" s="330" t="s">
        <v>47</v>
      </c>
      <c r="F83" s="328">
        <v>76</v>
      </c>
      <c r="G83" s="328" t="s">
        <v>67</v>
      </c>
      <c r="H83" s="328"/>
    </row>
    <row r="84" spans="1:8" x14ac:dyDescent="0.25">
      <c r="A84" s="328">
        <v>71</v>
      </c>
      <c r="B84" s="328">
        <v>6</v>
      </c>
      <c r="C84" s="329" t="s">
        <v>2281</v>
      </c>
      <c r="D84" s="330" t="s">
        <v>2282</v>
      </c>
      <c r="E84" s="330" t="s">
        <v>21</v>
      </c>
      <c r="F84" s="328">
        <v>85</v>
      </c>
      <c r="G84" s="328" t="s">
        <v>31</v>
      </c>
      <c r="H84" s="328"/>
    </row>
    <row r="85" spans="1:8" x14ac:dyDescent="0.25">
      <c r="A85" s="328">
        <v>72</v>
      </c>
      <c r="B85" s="328">
        <v>7</v>
      </c>
      <c r="C85" s="329" t="s">
        <v>2283</v>
      </c>
      <c r="D85" s="330" t="s">
        <v>54</v>
      </c>
      <c r="E85" s="330" t="s">
        <v>8</v>
      </c>
      <c r="F85" s="328">
        <v>35</v>
      </c>
      <c r="G85" s="328" t="s">
        <v>90</v>
      </c>
      <c r="H85" s="328"/>
    </row>
    <row r="86" spans="1:8" x14ac:dyDescent="0.25">
      <c r="A86" s="328">
        <v>73</v>
      </c>
      <c r="B86" s="328">
        <v>8</v>
      </c>
      <c r="C86" s="329" t="s">
        <v>2284</v>
      </c>
      <c r="D86" s="330" t="s">
        <v>342</v>
      </c>
      <c r="E86" s="330" t="s">
        <v>177</v>
      </c>
      <c r="F86" s="328">
        <v>12</v>
      </c>
      <c r="G86" s="328" t="s">
        <v>267</v>
      </c>
      <c r="H86" s="328" t="s">
        <v>68</v>
      </c>
    </row>
    <row r="87" spans="1:8" x14ac:dyDescent="0.25">
      <c r="A87" s="328">
        <v>74</v>
      </c>
      <c r="B87" s="328">
        <v>9</v>
      </c>
      <c r="C87" s="329" t="s">
        <v>2285</v>
      </c>
      <c r="D87" s="330" t="s">
        <v>211</v>
      </c>
      <c r="E87" s="330" t="s">
        <v>17</v>
      </c>
      <c r="F87" s="328">
        <v>80</v>
      </c>
      <c r="G87" s="328" t="s">
        <v>31</v>
      </c>
      <c r="H87" s="328"/>
    </row>
    <row r="88" spans="1:8" x14ac:dyDescent="0.25">
      <c r="A88" s="328">
        <v>75</v>
      </c>
      <c r="B88" s="328">
        <v>10</v>
      </c>
      <c r="C88" s="329" t="s">
        <v>2286</v>
      </c>
      <c r="D88" s="330" t="s">
        <v>1293</v>
      </c>
      <c r="E88" s="330" t="s">
        <v>58</v>
      </c>
      <c r="F88" s="328">
        <v>66</v>
      </c>
      <c r="G88" s="328" t="s">
        <v>67</v>
      </c>
      <c r="H88" s="328" t="s">
        <v>68</v>
      </c>
    </row>
    <row r="89" spans="1:8" x14ac:dyDescent="0.25">
      <c r="A89" s="328"/>
      <c r="B89" s="328"/>
      <c r="C89" s="359" t="s">
        <v>2287</v>
      </c>
      <c r="D89" s="360"/>
      <c r="E89" s="360"/>
      <c r="F89" s="360"/>
      <c r="G89" s="360"/>
      <c r="H89" s="361"/>
    </row>
    <row r="90" spans="1:8" x14ac:dyDescent="0.25">
      <c r="A90" s="328">
        <v>76</v>
      </c>
      <c r="B90" s="328">
        <v>1</v>
      </c>
      <c r="C90" s="329" t="s">
        <v>2288</v>
      </c>
      <c r="D90" s="330" t="s">
        <v>163</v>
      </c>
      <c r="E90" s="330" t="s">
        <v>34</v>
      </c>
      <c r="F90" s="328">
        <v>80</v>
      </c>
      <c r="G90" s="328" t="s">
        <v>31</v>
      </c>
      <c r="H90" s="328"/>
    </row>
    <row r="91" spans="1:8" x14ac:dyDescent="0.25">
      <c r="A91" s="328">
        <v>77</v>
      </c>
      <c r="B91" s="328">
        <v>2</v>
      </c>
      <c r="C91" s="329" t="s">
        <v>2289</v>
      </c>
      <c r="D91" s="330" t="s">
        <v>2290</v>
      </c>
      <c r="E91" s="330" t="s">
        <v>34</v>
      </c>
      <c r="F91" s="328">
        <v>91</v>
      </c>
      <c r="G91" s="328" t="s">
        <v>71</v>
      </c>
      <c r="H91" s="328"/>
    </row>
    <row r="92" spans="1:8" x14ac:dyDescent="0.25">
      <c r="A92" s="328">
        <v>78</v>
      </c>
      <c r="B92" s="328">
        <v>3</v>
      </c>
      <c r="C92" s="329" t="s">
        <v>2291</v>
      </c>
      <c r="D92" s="330" t="s">
        <v>320</v>
      </c>
      <c r="E92" s="330" t="s">
        <v>34</v>
      </c>
      <c r="F92" s="328">
        <v>76</v>
      </c>
      <c r="G92" s="328" t="s">
        <v>67</v>
      </c>
      <c r="H92" s="328" t="s">
        <v>68</v>
      </c>
    </row>
    <row r="93" spans="1:8" x14ac:dyDescent="0.25">
      <c r="A93" s="328">
        <v>79</v>
      </c>
      <c r="B93" s="328">
        <v>4</v>
      </c>
      <c r="C93" s="329" t="s">
        <v>2292</v>
      </c>
      <c r="D93" s="330" t="s">
        <v>2293</v>
      </c>
      <c r="E93" s="330" t="s">
        <v>57</v>
      </c>
      <c r="F93" s="328">
        <v>89</v>
      </c>
      <c r="G93" s="328" t="s">
        <v>31</v>
      </c>
      <c r="H93" s="328"/>
    </row>
    <row r="94" spans="1:8" x14ac:dyDescent="0.25">
      <c r="A94" s="328">
        <v>80</v>
      </c>
      <c r="B94" s="328">
        <v>5</v>
      </c>
      <c r="C94" s="329" t="s">
        <v>2294</v>
      </c>
      <c r="D94" s="330" t="s">
        <v>2295</v>
      </c>
      <c r="E94" s="330" t="s">
        <v>58</v>
      </c>
      <c r="F94" s="328">
        <v>69</v>
      </c>
      <c r="G94" s="328" t="s">
        <v>67</v>
      </c>
      <c r="H94" s="328"/>
    </row>
    <row r="95" spans="1:8" x14ac:dyDescent="0.25">
      <c r="A95" s="328">
        <v>81</v>
      </c>
      <c r="B95" s="328">
        <v>6</v>
      </c>
      <c r="C95" s="329" t="s">
        <v>2296</v>
      </c>
      <c r="D95" s="330" t="s">
        <v>211</v>
      </c>
      <c r="E95" s="330" t="s">
        <v>47</v>
      </c>
      <c r="F95" s="328">
        <v>80</v>
      </c>
      <c r="G95" s="328" t="s">
        <v>31</v>
      </c>
      <c r="H95" s="328"/>
    </row>
    <row r="96" spans="1:8" x14ac:dyDescent="0.25">
      <c r="A96" s="332"/>
      <c r="B96" s="332"/>
      <c r="C96" s="332"/>
      <c r="D96" s="333"/>
      <c r="E96" s="333"/>
      <c r="F96" s="334"/>
      <c r="G96" s="332"/>
      <c r="H96" s="332"/>
    </row>
    <row r="97" spans="1:8" x14ac:dyDescent="0.25">
      <c r="A97" s="362" t="s">
        <v>545</v>
      </c>
      <c r="B97" s="362"/>
      <c r="C97" s="362"/>
      <c r="D97" s="362"/>
      <c r="E97" s="362"/>
      <c r="F97" s="362"/>
      <c r="G97" s="362"/>
      <c r="H97" s="362"/>
    </row>
    <row r="98" spans="1:8" ht="31.5" x14ac:dyDescent="0.25">
      <c r="A98" s="62" t="s">
        <v>104</v>
      </c>
      <c r="B98" s="62" t="s">
        <v>104</v>
      </c>
      <c r="C98" s="62" t="s">
        <v>346</v>
      </c>
      <c r="D98" s="62" t="s">
        <v>350</v>
      </c>
      <c r="E98" s="62" t="s">
        <v>323</v>
      </c>
      <c r="F98" s="62" t="s">
        <v>347</v>
      </c>
      <c r="G98" s="62" t="s">
        <v>308</v>
      </c>
      <c r="H98" s="62" t="s">
        <v>309</v>
      </c>
    </row>
    <row r="99" spans="1:8" x14ac:dyDescent="0.25">
      <c r="A99" s="328"/>
      <c r="B99" s="328"/>
      <c r="C99" s="363" t="s">
        <v>629</v>
      </c>
      <c r="D99" s="363"/>
      <c r="E99" s="363"/>
      <c r="F99" s="363"/>
      <c r="G99" s="363"/>
      <c r="H99" s="363"/>
    </row>
    <row r="100" spans="1:8" x14ac:dyDescent="0.25">
      <c r="A100" s="328">
        <v>82</v>
      </c>
      <c r="B100" s="328">
        <v>1</v>
      </c>
      <c r="C100" s="329" t="s">
        <v>2297</v>
      </c>
      <c r="D100" s="330" t="s">
        <v>2298</v>
      </c>
      <c r="E100" s="330" t="s">
        <v>2299</v>
      </c>
      <c r="F100" s="328">
        <v>71</v>
      </c>
      <c r="G100" s="328" t="s">
        <v>67</v>
      </c>
      <c r="H100" s="328"/>
    </row>
    <row r="101" spans="1:8" ht="16.5" x14ac:dyDescent="0.25">
      <c r="A101" s="328">
        <v>83</v>
      </c>
      <c r="B101" s="328">
        <v>2</v>
      </c>
      <c r="C101" s="328" t="s">
        <v>2300</v>
      </c>
      <c r="D101" s="335" t="s">
        <v>2301</v>
      </c>
      <c r="E101" s="335" t="s">
        <v>2302</v>
      </c>
      <c r="F101" s="328">
        <v>71</v>
      </c>
      <c r="G101" s="328" t="s">
        <v>67</v>
      </c>
      <c r="H101" s="328"/>
    </row>
    <row r="102" spans="1:8" x14ac:dyDescent="0.25">
      <c r="A102" s="328">
        <v>84</v>
      </c>
      <c r="B102" s="328">
        <v>3</v>
      </c>
      <c r="C102" s="329" t="s">
        <v>2303</v>
      </c>
      <c r="D102" s="330" t="s">
        <v>2304</v>
      </c>
      <c r="E102" s="330" t="s">
        <v>2305</v>
      </c>
      <c r="F102" s="328">
        <v>69</v>
      </c>
      <c r="G102" s="328" t="s">
        <v>67</v>
      </c>
      <c r="H102" s="328"/>
    </row>
    <row r="103" spans="1:8" x14ac:dyDescent="0.25">
      <c r="A103" s="328">
        <v>85</v>
      </c>
      <c r="B103" s="328">
        <v>4</v>
      </c>
      <c r="C103" s="329" t="s">
        <v>2306</v>
      </c>
      <c r="D103" s="330" t="s">
        <v>2307</v>
      </c>
      <c r="E103" s="330" t="s">
        <v>2308</v>
      </c>
      <c r="F103" s="328">
        <v>70</v>
      </c>
      <c r="G103" s="328" t="s">
        <v>67</v>
      </c>
      <c r="H103" s="328"/>
    </row>
    <row r="104" spans="1:8" x14ac:dyDescent="0.25">
      <c r="A104" s="328">
        <v>86</v>
      </c>
      <c r="B104" s="328">
        <v>5</v>
      </c>
      <c r="C104" s="329" t="s">
        <v>2309</v>
      </c>
      <c r="D104" s="330" t="s">
        <v>2310</v>
      </c>
      <c r="E104" s="330" t="s">
        <v>2311</v>
      </c>
      <c r="F104" s="328">
        <v>65</v>
      </c>
      <c r="G104" s="328" t="s">
        <v>67</v>
      </c>
      <c r="H104" s="328"/>
    </row>
    <row r="105" spans="1:8" ht="31.5" x14ac:dyDescent="0.25">
      <c r="A105" s="328">
        <v>87</v>
      </c>
      <c r="B105" s="328">
        <v>6</v>
      </c>
      <c r="C105" s="329" t="s">
        <v>2312</v>
      </c>
      <c r="D105" s="330" t="s">
        <v>2313</v>
      </c>
      <c r="E105" s="330" t="s">
        <v>2314</v>
      </c>
      <c r="F105" s="328">
        <v>68</v>
      </c>
      <c r="G105" s="328" t="s">
        <v>67</v>
      </c>
      <c r="H105" s="328"/>
    </row>
    <row r="106" spans="1:8" x14ac:dyDescent="0.25">
      <c r="A106" s="328">
        <v>88</v>
      </c>
      <c r="B106" s="328">
        <v>7</v>
      </c>
      <c r="C106" s="329" t="s">
        <v>2315</v>
      </c>
      <c r="D106" s="330" t="s">
        <v>2316</v>
      </c>
      <c r="E106" s="330" t="s">
        <v>2317</v>
      </c>
      <c r="F106" s="328">
        <v>73</v>
      </c>
      <c r="G106" s="328" t="s">
        <v>67</v>
      </c>
      <c r="H106" s="328"/>
    </row>
    <row r="107" spans="1:8" x14ac:dyDescent="0.25">
      <c r="A107" s="328">
        <v>89</v>
      </c>
      <c r="B107" s="328">
        <v>8</v>
      </c>
      <c r="C107" s="329" t="s">
        <v>2318</v>
      </c>
      <c r="D107" s="330" t="s">
        <v>2319</v>
      </c>
      <c r="E107" s="330" t="s">
        <v>2320</v>
      </c>
      <c r="F107" s="328">
        <v>62</v>
      </c>
      <c r="G107" s="328" t="s">
        <v>94</v>
      </c>
      <c r="H107" s="328"/>
    </row>
    <row r="108" spans="1:8" ht="31.5" x14ac:dyDescent="0.25">
      <c r="A108" s="328">
        <v>90</v>
      </c>
      <c r="B108" s="328">
        <v>9</v>
      </c>
      <c r="C108" s="329" t="s">
        <v>2321</v>
      </c>
      <c r="D108" s="330" t="s">
        <v>2322</v>
      </c>
      <c r="E108" s="330" t="s">
        <v>2323</v>
      </c>
      <c r="F108" s="328">
        <v>63</v>
      </c>
      <c r="G108" s="328" t="s">
        <v>94</v>
      </c>
      <c r="H108" s="328"/>
    </row>
    <row r="109" spans="1:8" x14ac:dyDescent="0.25">
      <c r="A109" s="328">
        <v>91</v>
      </c>
      <c r="B109" s="328">
        <v>10</v>
      </c>
      <c r="C109" s="329" t="s">
        <v>2324</v>
      </c>
      <c r="D109" s="330" t="s">
        <v>2325</v>
      </c>
      <c r="E109" s="330" t="s">
        <v>2326</v>
      </c>
      <c r="F109" s="328">
        <v>68</v>
      </c>
      <c r="G109" s="328" t="s">
        <v>67</v>
      </c>
      <c r="H109" s="328"/>
    </row>
    <row r="110" spans="1:8" x14ac:dyDescent="0.25">
      <c r="A110" s="328">
        <v>92</v>
      </c>
      <c r="B110" s="328">
        <v>11</v>
      </c>
      <c r="C110" s="329" t="s">
        <v>2327</v>
      </c>
      <c r="D110" s="330" t="s">
        <v>2328</v>
      </c>
      <c r="E110" s="330" t="s">
        <v>2329</v>
      </c>
      <c r="F110" s="328">
        <v>66</v>
      </c>
      <c r="G110" s="328" t="s">
        <v>67</v>
      </c>
      <c r="H110" s="328"/>
    </row>
    <row r="111" spans="1:8" x14ac:dyDescent="0.25">
      <c r="A111" s="328">
        <v>93</v>
      </c>
      <c r="B111" s="328">
        <v>12</v>
      </c>
      <c r="C111" s="329" t="s">
        <v>2330</v>
      </c>
      <c r="D111" s="330" t="s">
        <v>2331</v>
      </c>
      <c r="E111" s="330" t="s">
        <v>2332</v>
      </c>
      <c r="F111" s="328">
        <v>68</v>
      </c>
      <c r="G111" s="328" t="s">
        <v>67</v>
      </c>
      <c r="H111" s="328"/>
    </row>
    <row r="112" spans="1:8" x14ac:dyDescent="0.25">
      <c r="A112" s="328">
        <v>94</v>
      </c>
      <c r="B112" s="328">
        <v>13</v>
      </c>
      <c r="C112" s="329" t="s">
        <v>2333</v>
      </c>
      <c r="D112" s="330" t="s">
        <v>2334</v>
      </c>
      <c r="E112" s="330" t="s">
        <v>2335</v>
      </c>
      <c r="F112" s="328">
        <v>71</v>
      </c>
      <c r="G112" s="328" t="s">
        <v>67</v>
      </c>
      <c r="H112" s="328"/>
    </row>
    <row r="113" spans="1:8" x14ac:dyDescent="0.25">
      <c r="A113" s="328"/>
      <c r="B113" s="328"/>
      <c r="C113" s="363" t="s">
        <v>628</v>
      </c>
      <c r="D113" s="363"/>
      <c r="E113" s="363"/>
      <c r="F113" s="363"/>
      <c r="G113" s="363"/>
      <c r="H113" s="363"/>
    </row>
    <row r="114" spans="1:8" ht="31.5" x14ac:dyDescent="0.25">
      <c r="A114" s="328">
        <v>95</v>
      </c>
      <c r="B114" s="328">
        <v>1</v>
      </c>
      <c r="C114" s="328" t="s">
        <v>2336</v>
      </c>
      <c r="D114" s="330" t="s">
        <v>2337</v>
      </c>
      <c r="E114" s="330" t="s">
        <v>2338</v>
      </c>
      <c r="F114" s="328">
        <v>66</v>
      </c>
      <c r="G114" s="328" t="s">
        <v>67</v>
      </c>
      <c r="H114" s="328"/>
    </row>
    <row r="115" spans="1:8" x14ac:dyDescent="0.25">
      <c r="A115" s="328">
        <v>96</v>
      </c>
      <c r="B115" s="328">
        <v>2</v>
      </c>
      <c r="C115" s="328" t="s">
        <v>2339</v>
      </c>
      <c r="D115" s="330" t="s">
        <v>2340</v>
      </c>
      <c r="E115" s="330" t="s">
        <v>2341</v>
      </c>
      <c r="F115" s="328">
        <v>76</v>
      </c>
      <c r="G115" s="328" t="s">
        <v>67</v>
      </c>
      <c r="H115" s="328"/>
    </row>
    <row r="116" spans="1:8" x14ac:dyDescent="0.25">
      <c r="A116" s="328">
        <v>97</v>
      </c>
      <c r="B116" s="328">
        <v>3</v>
      </c>
      <c r="C116" s="328" t="s">
        <v>2342</v>
      </c>
      <c r="D116" s="330" t="s">
        <v>2343</v>
      </c>
      <c r="E116" s="330" t="s">
        <v>2344</v>
      </c>
      <c r="F116" s="328">
        <v>67</v>
      </c>
      <c r="G116" s="328" t="s">
        <v>67</v>
      </c>
      <c r="H116" s="328"/>
    </row>
    <row r="117" spans="1:8" x14ac:dyDescent="0.25">
      <c r="A117" s="328">
        <v>98</v>
      </c>
      <c r="B117" s="328">
        <v>4</v>
      </c>
      <c r="C117" s="328" t="s">
        <v>2345</v>
      </c>
      <c r="D117" s="330" t="s">
        <v>2346</v>
      </c>
      <c r="E117" s="330" t="s">
        <v>2347</v>
      </c>
      <c r="F117" s="328">
        <v>58</v>
      </c>
      <c r="G117" s="328" t="s">
        <v>94</v>
      </c>
      <c r="H117" s="328"/>
    </row>
    <row r="118" spans="1:8" x14ac:dyDescent="0.25">
      <c r="A118" s="328">
        <v>99</v>
      </c>
      <c r="B118" s="328">
        <v>5</v>
      </c>
      <c r="C118" s="328" t="s">
        <v>2348</v>
      </c>
      <c r="D118" s="330" t="s">
        <v>2349</v>
      </c>
      <c r="E118" s="330" t="s">
        <v>2347</v>
      </c>
      <c r="F118" s="328">
        <v>70</v>
      </c>
      <c r="G118" s="328" t="s">
        <v>67</v>
      </c>
      <c r="H118" s="328"/>
    </row>
    <row r="119" spans="1:8" x14ac:dyDescent="0.25">
      <c r="A119" s="332"/>
      <c r="B119" s="336"/>
      <c r="C119" s="337"/>
      <c r="D119" s="336"/>
      <c r="E119" s="336"/>
      <c r="F119" s="337"/>
      <c r="G119" s="337"/>
      <c r="H119" s="337"/>
    </row>
    <row r="120" spans="1:8" x14ac:dyDescent="0.25">
      <c r="A120" s="332"/>
      <c r="B120" s="336"/>
      <c r="C120" s="337"/>
      <c r="D120" s="336"/>
      <c r="E120" s="336"/>
      <c r="F120" s="337"/>
      <c r="G120" s="337"/>
      <c r="H120" s="337"/>
    </row>
    <row r="121" spans="1:8" x14ac:dyDescent="0.25">
      <c r="A121" s="332"/>
      <c r="B121" s="336"/>
      <c r="C121" s="63" t="s">
        <v>442</v>
      </c>
      <c r="D121" s="63" t="s">
        <v>443</v>
      </c>
      <c r="E121" s="336"/>
      <c r="F121" s="64"/>
      <c r="G121" s="64"/>
      <c r="H121" s="64"/>
    </row>
    <row r="122" spans="1:8" x14ac:dyDescent="0.25">
      <c r="A122" s="332"/>
      <c r="B122" s="336"/>
      <c r="C122" s="338" t="s">
        <v>71</v>
      </c>
      <c r="D122" s="338">
        <v>18</v>
      </c>
      <c r="E122" s="339"/>
      <c r="F122" s="337"/>
      <c r="G122" s="337"/>
      <c r="H122" s="337"/>
    </row>
    <row r="123" spans="1:8" x14ac:dyDescent="0.25">
      <c r="A123" s="332"/>
      <c r="B123" s="336"/>
      <c r="C123" s="338" t="s">
        <v>31</v>
      </c>
      <c r="D123" s="338">
        <v>30</v>
      </c>
      <c r="E123" s="339"/>
      <c r="F123" s="337"/>
      <c r="G123" s="337"/>
      <c r="H123" s="337"/>
    </row>
    <row r="124" spans="1:8" x14ac:dyDescent="0.25">
      <c r="A124" s="332"/>
      <c r="B124" s="336"/>
      <c r="C124" s="338" t="s">
        <v>67</v>
      </c>
      <c r="D124" s="338">
        <v>43</v>
      </c>
      <c r="E124" s="339"/>
      <c r="F124" s="337"/>
      <c r="G124" s="337"/>
      <c r="H124" s="337"/>
    </row>
    <row r="125" spans="1:8" x14ac:dyDescent="0.25">
      <c r="A125" s="332"/>
      <c r="B125" s="336"/>
      <c r="C125" s="338" t="s">
        <v>94</v>
      </c>
      <c r="D125" s="338">
        <v>5</v>
      </c>
      <c r="E125" s="339"/>
      <c r="F125" s="337"/>
      <c r="G125" s="337"/>
      <c r="H125" s="337"/>
    </row>
    <row r="126" spans="1:8" x14ac:dyDescent="0.25">
      <c r="A126" s="332"/>
      <c r="B126" s="336"/>
      <c r="C126" s="338" t="s">
        <v>90</v>
      </c>
      <c r="D126" s="338">
        <v>1</v>
      </c>
      <c r="E126" s="339"/>
      <c r="F126" s="337"/>
      <c r="G126" s="337"/>
      <c r="H126" s="337"/>
    </row>
    <row r="127" spans="1:8" x14ac:dyDescent="0.25">
      <c r="A127" s="332"/>
      <c r="B127" s="336"/>
      <c r="C127" s="338" t="s">
        <v>267</v>
      </c>
      <c r="D127" s="338">
        <v>2</v>
      </c>
      <c r="E127" s="339"/>
      <c r="F127" s="64"/>
      <c r="G127" s="64"/>
      <c r="H127" s="64"/>
    </row>
    <row r="128" spans="1:8" x14ac:dyDescent="0.25">
      <c r="A128" s="332"/>
      <c r="B128" s="336"/>
      <c r="C128" s="338" t="s">
        <v>270</v>
      </c>
      <c r="D128" s="338">
        <v>0</v>
      </c>
      <c r="E128" s="339"/>
      <c r="F128" s="337"/>
      <c r="G128" s="337"/>
      <c r="H128" s="337"/>
    </row>
    <row r="129" spans="1:8" x14ac:dyDescent="0.25">
      <c r="A129" s="332"/>
      <c r="B129" s="336"/>
      <c r="C129" s="65" t="s">
        <v>444</v>
      </c>
      <c r="D129" s="65">
        <f>SUM(D122:D128)</f>
        <v>99</v>
      </c>
      <c r="E129" s="339"/>
      <c r="F129" s="337"/>
      <c r="G129" s="337"/>
      <c r="H129" s="337"/>
    </row>
  </sheetData>
  <mergeCells count="15">
    <mergeCell ref="C99:H99"/>
    <mergeCell ref="C113:H113"/>
    <mergeCell ref="A7:H7"/>
    <mergeCell ref="A8:H8"/>
    <mergeCell ref="A1:D1"/>
    <mergeCell ref="A2:D2"/>
    <mergeCell ref="E1:H1"/>
    <mergeCell ref="E2:H2"/>
    <mergeCell ref="A6:H6"/>
    <mergeCell ref="A5:H5"/>
    <mergeCell ref="C11:H11"/>
    <mergeCell ref="C44:H44"/>
    <mergeCell ref="C78:H78"/>
    <mergeCell ref="C89:H89"/>
    <mergeCell ref="A97:H97"/>
  </mergeCells>
  <pageMargins left="0.45" right="0.2" top="0.5" bottom="0.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KẾ TOÁN</vt:lpstr>
      <vt:lpstr>KINH TẾ</vt:lpstr>
      <vt:lpstr>MKT, TM&amp;DL</vt:lpstr>
      <vt:lpstr>NH-TC</vt:lpstr>
      <vt:lpstr>QL LUẬT- KT</vt:lpstr>
      <vt:lpstr>QTKD</vt:lpstr>
      <vt:lpstr>VIỆN ĐTQT</vt:lpstr>
    </vt:vector>
  </TitlesOfParts>
  <Company>127 CMT8 THAI NGUYEN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CTY CP THE GIOI SO THAI NGUYEN</dc:creator>
  <cp:lastModifiedBy>Admin</cp:lastModifiedBy>
  <cp:lastPrinted>2023-04-06T03:08:28Z</cp:lastPrinted>
  <dcterms:created xsi:type="dcterms:W3CDTF">2013-05-06T09:52:14Z</dcterms:created>
  <dcterms:modified xsi:type="dcterms:W3CDTF">2023-04-06T03:10:41Z</dcterms:modified>
</cp:coreProperties>
</file>